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'CBS'!$A$1:$H$61</definedName>
    <definedName name="_xlnm.Print_Area" localSheetId="4">'CCF'!$A$1:$G$67</definedName>
    <definedName name="_xlnm.Print_Area" localSheetId="1">'CIS'!$A$1:$L$60</definedName>
    <definedName name="_xlnm.Print_Area" localSheetId="3">'Equity'!$A$1:$L$59</definedName>
    <definedName name="_xlnm.Print_Area" localSheetId="5">'Notes'!$A$1:$L$283</definedName>
    <definedName name="_xlnm.Print_Titles" localSheetId="5">'Notes'!$1:$6</definedName>
    <definedName name="Z_EC2F5745_AD53_4030_BB37_77EBAACA5B76_.wvu.PrintArea" localSheetId="2" hidden="1">'CBS'!$A$1:$H$61</definedName>
    <definedName name="Z_EC2F5745_AD53_4030_BB37_77EBAACA5B76_.wvu.PrintArea" localSheetId="4" hidden="1">'CCF'!$A$1:$G$69</definedName>
    <definedName name="Z_EC2F5745_AD53_4030_BB37_77EBAACA5B76_.wvu.PrintArea" localSheetId="1" hidden="1">'CIS'!$A$1:$L$64</definedName>
    <definedName name="Z_EC2F5745_AD53_4030_BB37_77EBAACA5B76_.wvu.PrintArea" localSheetId="3" hidden="1">'Equity'!$A$1:$L$82</definedName>
    <definedName name="Z_EC2F5745_AD53_4030_BB37_77EBAACA5B76_.wvu.PrintArea" localSheetId="5" hidden="1">'Notes'!$A$1:$L$323</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<sst xmlns="http://schemas.openxmlformats.org/spreadsheetml/2006/main" count="385" uniqueCount="305">
  <si>
    <t>b)  On 26 December 2006, the Board of Directors further announced that the SC has approved the Proposed Special Issue via its letter dated 22 December 2006. In that connection, the Board also announced that the SC via the same letter granted its approval on the Company's proposal for extension of time of one year up to 31 December 2007, to comply with the Bumiputera Equity Condition.</t>
  </si>
  <si>
    <t>Inventories</t>
  </si>
  <si>
    <t>Company No. : 647125-P</t>
  </si>
  <si>
    <t>MMS Ventures Berhad</t>
  </si>
  <si>
    <t>(Incorporated in Malaysia)</t>
  </si>
  <si>
    <t>(The  figures  have  not  been  audited)</t>
  </si>
  <si>
    <t>RM</t>
  </si>
  <si>
    <t>Sundry creditors and accruals</t>
  </si>
  <si>
    <t>Trade debtors</t>
  </si>
  <si>
    <t>Cost of sales</t>
  </si>
  <si>
    <t>Trade creditors</t>
  </si>
  <si>
    <t>Gross profit</t>
  </si>
  <si>
    <t>Other operating income</t>
  </si>
  <si>
    <t>Profit before taxation</t>
  </si>
  <si>
    <t>Revenue</t>
  </si>
  <si>
    <t>CONDENSED  PROFORMA  CONSOLIDATED  CASH  FLOW  STATEMENT</t>
  </si>
  <si>
    <t>Cash flows from operating activities</t>
  </si>
  <si>
    <t>Adjustments for:-</t>
  </si>
  <si>
    <t>Depreciation of property, plant and equipment</t>
  </si>
  <si>
    <t>Fixed deposits interest</t>
  </si>
  <si>
    <t>Operating profit before working capital changes</t>
  </si>
  <si>
    <t>Adjustments for working capital changes :-</t>
  </si>
  <si>
    <t>Sundry debtors, deposits and prepayments</t>
  </si>
  <si>
    <t>Fixed deposits interest received</t>
  </si>
  <si>
    <t>Income tax paid</t>
  </si>
  <si>
    <t>Cash flows from investing activities</t>
  </si>
  <si>
    <t>Purchase of property, plant and equipment</t>
  </si>
  <si>
    <t>Proceeds from disposal of property, plant and equipment</t>
  </si>
  <si>
    <t>Share</t>
  </si>
  <si>
    <t>Capital</t>
  </si>
  <si>
    <t>Retained</t>
  </si>
  <si>
    <t>Total</t>
  </si>
  <si>
    <t>At 1 January 2005</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</si>
  <si>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</si>
  <si>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</si>
  <si>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</si>
  <si>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</si>
  <si>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</si>
  <si>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</si>
  <si>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</si>
  <si>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</si>
  <si>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</si>
  <si>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</si>
  <si>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</si>
  <si>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</si>
  <si>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</si>
  <si>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</si>
  <si>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</si>
  <si>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A14</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</si>
  <si>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</si>
  <si>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</si>
  <si>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</si>
  <si>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</si>
  <si>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</si>
  <si>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</si>
  <si>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</si>
  <si>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</si>
  <si>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</si>
  <si>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</si>
  <si>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</si>
  <si>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</si>
  <si>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</si>
  <si>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</si>
  <si>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</si>
  <si>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</si>
  <si>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</si>
  <si>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</si>
  <si>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</si>
  <si>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</si>
  <si>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There were no financial instruments with off-balance sheet risk as at the date of this announcement applicable to the Group.</t>
  </si>
  <si>
    <t>Note</t>
  </si>
  <si>
    <t>A15</t>
  </si>
  <si>
    <t xml:space="preserve"> </t>
  </si>
  <si>
    <t>MMS  VENTURES  BERHAD</t>
  </si>
  <si>
    <t>(Incorporated  in  Malaysia)</t>
  </si>
  <si>
    <t>Quarterly  Report  on  Consolidated  Results</t>
  </si>
  <si>
    <t xml:space="preserve">The Group's interim operations are not affected by seasonal or cyclical factors during  the current quarter under review. </t>
  </si>
  <si>
    <t>a)</t>
  </si>
  <si>
    <t>b)</t>
  </si>
  <si>
    <t>Reserve on consolidation</t>
  </si>
  <si>
    <t>The  Group does not have any convertible securities and accordingly diluted EPS is not applicable.</t>
  </si>
  <si>
    <t>CONDENSED  CONSOLIDATED  INCOME  STATEMENT</t>
  </si>
  <si>
    <t>CONDENSED  CONSOLIDATED  STATEMENT  OF  CHANGES  IN  EQUITY</t>
  </si>
  <si>
    <t xml:space="preserve">Reserve on </t>
  </si>
  <si>
    <t>Consolidation</t>
  </si>
  <si>
    <t>31.12.05</t>
  </si>
  <si>
    <t>At 31 December 2005</t>
  </si>
  <si>
    <t>Cash and cash equivalents at the beginning of the year</t>
  </si>
  <si>
    <t>Net profit for the year</t>
  </si>
  <si>
    <t>Cash and cash equivalents at the end of the year</t>
  </si>
  <si>
    <t>Net assets per share (RM)</t>
  </si>
  <si>
    <t>Share premium</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</si>
  <si>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</si>
  <si>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</si>
  <si>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</si>
  <si>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</si>
  <si>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</si>
  <si>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</si>
  <si>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</si>
  <si>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</si>
  <si>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</si>
  <si>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 xml:space="preserve">Cumulative quarter </t>
  </si>
  <si>
    <t>Individual quarter</t>
  </si>
  <si>
    <t>Weighted average number of ordinary shares in issue</t>
  </si>
  <si>
    <t>Basic EPS (sen)</t>
  </si>
  <si>
    <t>NOTES TO THE ACCOUNTS</t>
  </si>
  <si>
    <t>B13</t>
  </si>
  <si>
    <t xml:space="preserve">        Total: </t>
  </si>
  <si>
    <t>Breakdown of tax charge and explanation of variance between the effective and statutory tax rate for the current quarter and the financial year-to-date</t>
  </si>
  <si>
    <t>Taxation at Malaysian statutory tax rate of 28%</t>
  </si>
  <si>
    <t>Non - deductible expenses</t>
  </si>
  <si>
    <t>Dividends proposed or declared</t>
  </si>
  <si>
    <t>FOR  THE  CUMULATIVE  QUARTER  ENDED  31  DECEMBER  2006</t>
  </si>
  <si>
    <t>CONDENSED CONSOLIDATED  BALANCE  SHEET  AS  AT  31  DECEMBER   2006</t>
  </si>
  <si>
    <t>As at</t>
  </si>
  <si>
    <t>(Audited)</t>
  </si>
  <si>
    <t>31.12.06</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</si>
  <si>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</si>
  <si>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</si>
  <si>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</si>
  <si>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</si>
  <si>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</si>
  <si>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</si>
  <si>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</si>
  <si>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</si>
  <si>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</si>
  <si>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</si>
  <si>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</si>
  <si>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Reserve on consolidation</t>
  </si>
  <si>
    <t xml:space="preserve">  Deferred taxation</t>
  </si>
  <si>
    <t xml:space="preserve">  Trade creditors</t>
  </si>
  <si>
    <t xml:space="preserve">  Sundry creditors and accruals</t>
  </si>
  <si>
    <t xml:space="preserve">  Provision for taxation</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</si>
  <si>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</si>
  <si>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</si>
  <si>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</si>
  <si>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</si>
  <si>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</si>
  <si>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</si>
  <si>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</si>
  <si>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</si>
  <si>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</si>
  <si>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</si>
  <si>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 xml:space="preserve">  Retained profits</t>
  </si>
  <si>
    <t xml:space="preserve">The condensed consolidated balance sheet should be read in conjunction with the audited financial statements for the year ended 31 December 2005 and the accompanying explanatory notes attached to this interim financial statements. </t>
  </si>
  <si>
    <t xml:space="preserve">The condensed consolidated income statement should be read in conjunction with the audited financial statements for the year ended 31 December 2005 and the accompanying explanatory notes attached to this interim financial statements. </t>
  </si>
  <si>
    <t>FOR  THE  FOURTH  QUARTER  ENDED  31  DECEMBER  2006</t>
  </si>
  <si>
    <t>Individual Quarter</t>
  </si>
  <si>
    <t xml:space="preserve">3 months ended </t>
  </si>
  <si>
    <t>Cumulative Quarter</t>
  </si>
  <si>
    <t xml:space="preserve">12 months ended </t>
  </si>
  <si>
    <t>Administrative expenses</t>
  </si>
  <si>
    <t>Interest expense</t>
  </si>
  <si>
    <t>Tax expense</t>
  </si>
  <si>
    <t>Attributable to:</t>
  </si>
  <si>
    <t>Shareholders of the Company</t>
  </si>
  <si>
    <t>Earnings per share</t>
  </si>
  <si>
    <t>Basic earnings per share (sen)</t>
  </si>
  <si>
    <t>Diluted earnings per share (sen)</t>
  </si>
  <si>
    <t>Pre-acquisition profit</t>
  </si>
  <si>
    <t>For  The  Fourth  Quarter  Ended  31  December  2006</t>
  </si>
  <si>
    <t>Profits</t>
  </si>
  <si>
    <t xml:space="preserve">Issue of shares </t>
  </si>
  <si>
    <t>At 1 January 2006</t>
  </si>
  <si>
    <t>Effects of adopting FRS 3</t>
  </si>
  <si>
    <t>At 31 December 2006</t>
  </si>
  <si>
    <t xml:space="preserve">The condensed consolidated statement of changes in equity should be read in conjunction with the audited financial statements for the year ended 31 December 2005 and the accompanying explanatory notes attached to this interim financial statements. </t>
  </si>
  <si>
    <t>12 months ended 31 December</t>
  </si>
  <si>
    <t xml:space="preserve">Pre-listing expenditure </t>
  </si>
  <si>
    <t>Acquisition of subsidiaries</t>
  </si>
  <si>
    <t xml:space="preserve">                     - net of cash</t>
  </si>
  <si>
    <t xml:space="preserve">                     - shares issued for purchase of subsidiary</t>
  </si>
  <si>
    <t xml:space="preserve">The condensed consolidated cash flow statements should be read in conjunction with the audited financial statements for the year ended 31 December 2005 and the accompanying explanatory notes attached to this interim financial statements. </t>
  </si>
  <si>
    <t>PART A - Explanatory notes pursuant to Financial Reporting Standards ("FRS") 134</t>
  </si>
  <si>
    <t>Changes in accounting policies</t>
  </si>
  <si>
    <t>The Board  of Directors has determined the accounting policies to be adopted in the preparation of the Group's annual financial statements for the year ended 31 December 2006.</t>
  </si>
  <si>
    <t xml:space="preserve">Under FRS 3, reserve on consolidation which represents the excess in fair value of the net identifiable assets acquired over the cost of the acquisition, is now recognised immediately to the income statement. In accordance with the transitional provisions of FRS 3, the reserve on consolidation as at 1 January 2006 of RM5,032,206 was derecognised with a corresponding increase in retained profits. </t>
  </si>
  <si>
    <t>(a)  FRS 3 : Business Combinations</t>
  </si>
  <si>
    <t>The auditors’ report  on the financial statements for the financial year ended 31 December 2005 was not qualified.</t>
  </si>
  <si>
    <t>Auditors' report of preceding annual financial statements</t>
  </si>
  <si>
    <t>Unusual items due to their nature, size or incidence</t>
  </si>
  <si>
    <t>Changes in estimates</t>
  </si>
  <si>
    <t>There were no unusual items affecting assets, liabilities, equity, net income or cash flows during the current quarter and financial year-to-date, except for the changes in accounting policy as disclosed in Note A2.</t>
  </si>
  <si>
    <t xml:space="preserve">The following sets out further information on the changes in accounting policy for the annual accounting period beginning on 1 January 2006 which has been reflected in this interim financial report. </t>
  </si>
  <si>
    <t>A8</t>
  </si>
  <si>
    <t>Dividend paid</t>
  </si>
  <si>
    <t>A9</t>
  </si>
  <si>
    <t>Segment reporting</t>
  </si>
  <si>
    <t>Property, plant and equipment</t>
  </si>
  <si>
    <t xml:space="preserve">A11 </t>
  </si>
  <si>
    <t>Post balance sheet events</t>
  </si>
  <si>
    <t>There are no material events after the quarter end that have not been reflected in the financial statements for the financial year ended 31 December 2006.</t>
  </si>
  <si>
    <t>There were no material changes in the composition of the Group for the current quarter.</t>
  </si>
  <si>
    <t>Contingent liabilities and contingent assets</t>
  </si>
  <si>
    <t>There were no contingent liabilities or contingent assets as at 31 December 2006 and up to the date of this report.</t>
  </si>
  <si>
    <t>Related party transactions</t>
  </si>
  <si>
    <t>The Group braces itself for the rapid technological changes and stay ahead of competition by undertaking continous in-house R&amp;D activities, improving operational efficiency and capturing more overseas markets.</t>
  </si>
  <si>
    <t>With the introduction of new generation of testers in its design portfolio and its ongoing R&amp;D efforts, the Group targets to offer a wider range of machine platforms to serve its customers better and capture bigger market share.</t>
  </si>
  <si>
    <t>Profit forecast</t>
  </si>
  <si>
    <t>current year-to-date</t>
  </si>
  <si>
    <t xml:space="preserve">Unquoted investments and properties </t>
  </si>
  <si>
    <t>There were no sale of unquoted investments and/or properties for the current quarter and financial year-to-date.</t>
  </si>
  <si>
    <t>Quoted investments</t>
  </si>
  <si>
    <t>There were no purchases or disposals of quoted securities for the current quarter and financial year-to-date.</t>
  </si>
  <si>
    <t>Status of corporate proposal announced</t>
  </si>
  <si>
    <t>Save as disclosed below, there were no corporate proposals announced but not yet completed as at 31 December 2006:</t>
  </si>
  <si>
    <t xml:space="preserve">With the receipt of the SC's approvals, the Proposed Special Issue remains subject to approvals being obtained from MITI for the Proposed Special Issue and Bursa Securities for the listing of and quotation for the Special Issue Shares. </t>
  </si>
  <si>
    <t>Working capital*</t>
  </si>
  <si>
    <t>R&amp;D expenditure</t>
  </si>
  <si>
    <t>Expansion of production facilities</t>
  </si>
  <si>
    <t>Descriptions</t>
  </si>
  <si>
    <t>utilisation</t>
  </si>
  <si>
    <t>There were no borrowings and debt securities outstanding or issued for the current quarter and financial year ended 31 December 2006.</t>
  </si>
  <si>
    <t>There has not arisen in the interval between the end of the previous financial year and the date of this report any material litigation against the Group.</t>
  </si>
  <si>
    <t>Current quarter-to-date</t>
  </si>
  <si>
    <t>Current year-to-date</t>
  </si>
  <si>
    <t>B14</t>
  </si>
  <si>
    <t>Authorisation for issue</t>
  </si>
  <si>
    <t>As at 31 December 2006, the Group has no material capital commitments in respect of property, plant and equipment.</t>
  </si>
  <si>
    <t>(a)  Acquisition</t>
  </si>
  <si>
    <t xml:space="preserve">There was no revaluation on any of the Group's property, plant and equipment during the current quarter and financial year-to-date. </t>
  </si>
  <si>
    <t>(b)  Valuation</t>
  </si>
  <si>
    <t>NA</t>
  </si>
  <si>
    <t>Listing expenses written off</t>
  </si>
  <si>
    <t xml:space="preserve">  Tax refundable</t>
  </si>
  <si>
    <t>An interim tax exempt dividend of 10% per ordinary share of RM0.10 each in the Company for the financial year ended 31 December 2006 was paid on 6 October 2006.</t>
  </si>
  <si>
    <t>No dividend was proposed or declared by the Company during the current quarter.</t>
  </si>
  <si>
    <t>Dividend</t>
  </si>
  <si>
    <t xml:space="preserve">    - interim tax exempt dividend</t>
  </si>
  <si>
    <t>(Gain)/Loss on disposal of plant and equipment</t>
  </si>
  <si>
    <t>Plant and equipment written off</t>
  </si>
  <si>
    <t>Net (decrease)/increase in cash and cash equivalents</t>
  </si>
  <si>
    <t>Cash flows from financing activities</t>
  </si>
  <si>
    <t>Cash generated from/(used in) operations</t>
  </si>
  <si>
    <t>Net cash generated from/(used in) operating activities</t>
  </si>
  <si>
    <t>Net cash (used in)/ generated from investing activities</t>
  </si>
  <si>
    <t>Net cash used in financing activities</t>
  </si>
  <si>
    <t>30.09.06</t>
  </si>
  <si>
    <t>Taxation</t>
  </si>
  <si>
    <t>(Loss)/Profit before taxation</t>
  </si>
  <si>
    <t>(Loss)/Profit after taxation</t>
  </si>
  <si>
    <t>(Loss)/Profit from operations</t>
  </si>
  <si>
    <t>Net (loss)/profit for the period / year</t>
  </si>
  <si>
    <t>Year-to-date</t>
  </si>
  <si>
    <t>The Group's performance was affected by the general softening of the back-end equipment demand by semiconductor industry in which it operates, coupled with the fast revolution of handphone camera technology. However, with its on-going R&amp;D, the Group anticipates that it will be in a better position in securing orders when capital spending in new capacity resumes.</t>
  </si>
  <si>
    <t xml:space="preserve">Revenue for the current quarter was lower than that recorded in the preceding quarter mainly attributed to the general slowdown in the semiconductor industry towards year end as production was peak during the Q2 and Q3. This resulted in lower budget/spending for capital expenditure amongst the players in the industry.   </t>
  </si>
  <si>
    <t>Net (loss)/profit after tax and minority interests (RM)</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</si>
  <si>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</si>
  <si>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</si>
  <si>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</si>
  <si>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</si>
  <si>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</si>
  <si>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</si>
  <si>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</si>
  <si>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</si>
  <si>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</si>
  <si>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</si>
  <si>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</si>
  <si>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</si>
  <si>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 xml:space="preserve">For the current quarter and financial year-to-date, the Group saw a dip in terms of both the revenue and earnings compared to the corresponding quarter of prior year and last financial year-to-date. </t>
  </si>
  <si>
    <t xml:space="preserve">On an annual basis, the Group recorded a revenue of RM15.716 million and a profit before taxation of RM0.717 million.   The Group's revenue and net profit before taxation in 2006 decreased by 54% and by 88% from RM34.199 million and RM6.217 million in the preceding year respectively.  This was mainly due to the easing of camera module business, which formed a significant revenue and margin contributor to the Group during last financial year.  </t>
  </si>
  <si>
    <t>For FYE 31 December 2006, the effective tax rate for the Group is 46% mainly due to certain expenses not deductible for tax purposes.</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</si>
  <si>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</si>
  <si>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</si>
  <si>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</si>
  <si>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</si>
  <si>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</si>
  <si>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</si>
  <si>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</si>
  <si>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</si>
  <si>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</si>
  <si>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3 months ended 31 December 2006</t>
  </si>
  <si>
    <t>Malaysia</t>
  </si>
  <si>
    <t>America</t>
  </si>
  <si>
    <t>Asia (exclude Malaysia)</t>
  </si>
  <si>
    <t>Consolidated</t>
  </si>
  <si>
    <t>Australia</t>
  </si>
  <si>
    <t>3 months ended 31 December 2005</t>
  </si>
  <si>
    <r>
      <t>There were no changes in estimates that have had material effect in the current</t>
    </r>
    <r>
      <rPr>
        <sz val="11"/>
        <color indexed="10"/>
        <rFont val="Times New Roman"/>
        <family val="1"/>
      </rPr>
      <t xml:space="preserve"> </t>
    </r>
    <r>
      <rPr>
        <sz val="11"/>
        <rFont val="Times New Roman"/>
        <family val="1"/>
      </rPr>
      <t>quarter and financial year-to-date results.</t>
    </r>
  </si>
  <si>
    <r>
      <t>The interim financial report is unaudited and has been prepared in accordance with FRS 134</t>
    </r>
    <r>
      <rPr>
        <vertAlign val="subscript"/>
        <sz val="11"/>
        <rFont val="Times New Roman"/>
        <family val="1"/>
      </rPr>
      <t>2004</t>
    </r>
    <r>
      <rPr>
        <sz val="11"/>
        <rFont val="Times New Roman"/>
        <family val="1"/>
      </rPr>
      <t>, Interim Financial Reporting, and Paragraph 9.22 of the Listing Requirements of Bursa Malaysia Securities Berhad for the MESDAQ Market.</t>
    </r>
  </si>
  <si>
    <r>
      <t>The preparation of an interim financial report in conformity with FRS 134</t>
    </r>
    <r>
      <rPr>
        <vertAlign val="subscript"/>
        <sz val="11"/>
        <rFont val="Times New Roman"/>
        <family val="1"/>
      </rPr>
      <t>2004</t>
    </r>
    <r>
      <rPr>
        <sz val="11"/>
        <rFont val="Times New Roman"/>
        <family val="1"/>
      </rPr>
      <t>, Interim Financial Reporting requires management to make judgements, estimates and assumptions that affect the application of policies and reported amounts of assets and liabilities, income and expenses on a year-to-date basis. Actual results may differ from these estimates.</t>
    </r>
  </si>
  <si>
    <t>The MASB has issued a number of new and revised Financial Reporting Standards that are effective for accounting periods beginning on or after 1 January 2006.</t>
  </si>
  <si>
    <t>There were no issuance, cancellations, repurchases, resale and repayment of debt and equity securities, share buy-back, share cancellation, shares held as treasury share and resale of treasury shares for the current quarter and financial year-to-date.</t>
  </si>
  <si>
    <t>The Group acquired a piece of leasehold land held under HS(D) 20150, PT No.5109 in Mukim 12, District of Barat Daya, State of Pulau Pinang together with its factory building for a cash consideration of RM7,799,000 during the financial year-to-date. The acquisition was partly financed from the Group's initial public offering proceeds, as disclosed in Section 2.8 of the Group's prospectus dated 15 December 2005.</t>
  </si>
  <si>
    <t>B15</t>
  </si>
  <si>
    <t xml:space="preserve">The interim financial report has been prepared in accordance with the same accounting policies adopted in the 2005 annual financial statements, except for the accounting policy changes that are expected to be reflected in the 2006 annual financial statements. Details of these changes in accounting policies are set out in Note A2.   </t>
  </si>
  <si>
    <t xml:space="preserve">Business segmental information has not been prepared as the Group is confined to one industry segment which is the manufacture of automated systems and machinery. </t>
  </si>
  <si>
    <t>PART B - MESDAQ Listing Requirements (Additional information pursuant to Chapter 9, Appendix 9B of the MESDAQ Market Listing Requirements)</t>
  </si>
  <si>
    <t>Reconciliation of effective tax expense :</t>
  </si>
  <si>
    <t>(Loss)/Profit before tax</t>
  </si>
  <si>
    <t>Overprovision in prior years</t>
  </si>
  <si>
    <t>Basic EPS is calculated by dividing the net (loss)/profit after tax and minority interests for the period by number of ordinary shares in issue during the period.</t>
  </si>
  <si>
    <t>The interim financial statements were authorised for issue by the Board of Directors in accordance with a resolution of the Directors on 13 February 2006.                                         .</t>
  </si>
  <si>
    <t>The total amount paid for subcontracting and wiring charges to related parties during the current quarter  are RM466,055.</t>
  </si>
  <si>
    <t>a)  In approving the flotation of MMS Ventures Berhad on the MESDAQ market of Bursa Malaysia Securities Berhad (“Bursa Securities”) (“Flotation”), the Securities Commision (“SC”) and Ministry of International Trade &amp; Industry ("MITI") had in their respective letters dated 6 July 2005 and 10 January 2005, imposed the condition that MMS Ventures Berhad is to increase its Bumiputera equity to 30% of its enlarged paid-up capital within 5 years after listing or within 1 year from MMS Ventures Berhad’s fulfilment of the Second Board listing criteria of Bursa Securities, whichever is earlier (“Bumiputera Equity Condition”). On 23 November 2006, the Board of Directors announced the Group's proposal to undertake a special issue of up to 24,450,000 new ordinary shares of RM0.10 each in MMS Ventures Berhad , representing up to 15% of the present issued and paid-up share capital of the Company to eligible Bumiputera investors to be identified and approved by MITI to comply with the Bumiputera Equity Condition ("Proposed Special Issue").</t>
  </si>
  <si>
    <t>MMS Ventures Berhad has as at 31 December 2006 utilised approximately RM7.737 million of the proceeds raised from the Public Issue, details are as follows:</t>
  </si>
  <si>
    <t>Distributable</t>
  </si>
  <si>
    <t>The Directors anticipate a challenging year ahead with numerous business opportunities to venture into. The Board foresees the semiconductor and Light Emitting Diode ("LED") test handler's growth to be driven by the ramp-up in the semiconductor industries and the High-Brightness LEDs in the ICT as well as automotive lighting sectors. Growth may also be driven by the increase in application of chips in consumer electronics arising from the increasing convergence in computing, digital media and wireless technology.</t>
  </si>
  <si>
    <t>Not applicable as the Group did not announce or disclose in any public document any revenue or profit estimate,forecast, projection or internal targets.</t>
  </si>
  <si>
    <t>current quarter</t>
  </si>
  <si>
    <t>For the quarter ended 31 December 2006,  the Group recorded a revenue of RM2.498 million and a loss before taxation of RM0.568 million.   The Group's revenue and net profit before taxation decreased by 51% and by 191% from RM5.068 million and RM0.624 million in the preceding 3rd quarter of 2006 respectively.  The revenue and net profit before taxation for the current quarter are lower than those of the preceding quarter (quarter 3 of 2006), mainly due to cautious capital spending on selected back-end equipment by the semiconductor industry compared to the previous quarter.</t>
  </si>
  <si>
    <t xml:space="preserve">Reversal of unrecognised deferred tax assets </t>
  </si>
  <si>
    <t>(RM'000)</t>
  </si>
  <si>
    <t>Intended timeframe for Utilisation</t>
  </si>
  <si>
    <t>Utilisation period as disclosed in MMS Ventures Berhad's Prospectus dated 15 December 2005</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</si>
</sst>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s>
  <fonts count="24">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vertAlign val="subscript"/>
      <sz val="11"/>
      <name val="Times New Roman"/>
      <family val="1"/>
    </font>
    <font>
      <sz val="11"/>
      <color indexed="10"/>
      <name val="Times New Roman"/>
      <family val="1"/>
    </font>
    <font>
      <sz val="11"/>
      <name val="Arial"/>
      <family val="0"/>
    </font>
    <font>
      <b/>
      <sz val="11"/>
      <color indexed="10"/>
      <name val="Times New Roman"/>
      <family val="1"/>
    </font>
    <font>
      <b/>
      <i/>
      <sz val="11"/>
      <name val="Times New Roman"/>
      <family val="1"/>
    </font>
    <font>
      <b/>
      <sz val="11"/>
      <name val="Arial"/>
      <family val="0"/>
    </font>
    <font>
      <i/>
      <sz val="11"/>
      <name val="Times New Roman"/>
      <family val="1"/>
    </font>
    <font>
      <u val="single"/>
      <sz val="11"/>
      <name val="Times New Roman"/>
      <family val="1"/>
    </font>
  </fonts>
  <fills count="4">
    <fill>
      <patternFill/>
    </fill>
    <fill>
      <patternFill patternType="gray125"/>
    </fill>
    <fill>
      <patternFill patternType="solid">
        <fgColor indexed="9"/>
        <bgColor indexed="64"/>
      </patternFill>
    </fill>
    <fill>
      <patternFill patternType="solid">
        <fgColor indexed="40"/>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95">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37" fontId="6" fillId="2" borderId="10"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0" applyFont="1" applyFill="1" applyAlignment="1">
      <alignment horizontal="center"/>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11" xfId="0" applyNumberFormat="1" applyFont="1" applyBorder="1" applyAlignment="1">
      <alignment horizontal="center"/>
    </xf>
    <xf numFmtId="3" fontId="11" fillId="0" borderId="0" xfId="0" applyNumberFormat="1" applyFont="1" applyBorder="1" applyAlignment="1">
      <alignment horizontal="center"/>
    </xf>
    <xf numFmtId="3" fontId="11" fillId="0" borderId="12" xfId="0" applyNumberFormat="1" applyFont="1" applyBorder="1" applyAlignment="1">
      <alignment horizontal="center"/>
    </xf>
    <xf numFmtId="3" fontId="11" fillId="0" borderId="0" xfId="0" applyNumberFormat="1" applyFont="1" applyAlignment="1">
      <alignment horizontal="centerContinuous"/>
    </xf>
    <xf numFmtId="3" fontId="11" fillId="0" borderId="11"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12"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37" fontId="1" fillId="2" borderId="10" xfId="0" applyNumberFormat="1" applyFont="1" applyFill="1" applyBorder="1" applyAlignment="1">
      <alignment horizontal="right"/>
    </xf>
    <xf numFmtId="0" fontId="6" fillId="2" borderId="0" xfId="0" applyFont="1" applyFill="1" applyAlignment="1" quotePrefix="1">
      <alignment horizontal="left"/>
    </xf>
    <xf numFmtId="37" fontId="1" fillId="2" borderId="10" xfId="0" applyNumberFormat="1" applyFont="1" applyFill="1" applyBorder="1" applyAlignment="1">
      <alignment/>
    </xf>
    <xf numFmtId="0" fontId="1" fillId="2" borderId="0" xfId="0" applyFont="1" applyFill="1" applyAlignment="1">
      <alignment horizontal="justify" vertical="top" wrapText="1"/>
    </xf>
    <xf numFmtId="37" fontId="9" fillId="2" borderId="0" xfId="22" applyNumberFormat="1" applyFont="1" applyFill="1" applyAlignment="1">
      <alignment/>
      <protection/>
    </xf>
    <xf numFmtId="37" fontId="1" fillId="2" borderId="10" xfId="22" applyNumberFormat="1" applyFont="1" applyFill="1" applyBorder="1" applyAlignment="1">
      <alignment/>
      <protection/>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8" xfId="0" applyNumberFormat="1" applyFont="1" applyFill="1" applyBorder="1" applyAlignment="1">
      <alignment/>
    </xf>
    <xf numFmtId="37" fontId="6" fillId="0" borderId="0" xfId="0" applyNumberFormat="1" applyFont="1" applyFill="1" applyAlignment="1">
      <alignment/>
    </xf>
    <xf numFmtId="39" fontId="6" fillId="0" borderId="13" xfId="0" applyNumberFormat="1" applyFont="1" applyFill="1" applyBorder="1" applyAlignment="1">
      <alignment/>
    </xf>
    <xf numFmtId="0" fontId="0" fillId="2" borderId="0" xfId="0" applyFont="1" applyFill="1" applyAlignment="1">
      <alignment/>
    </xf>
    <xf numFmtId="37" fontId="1" fillId="2" borderId="7" xfId="0" applyNumberFormat="1" applyFont="1" applyFill="1" applyBorder="1" applyAlignment="1">
      <alignment horizontal="right"/>
    </xf>
    <xf numFmtId="37" fontId="1" fillId="2" borderId="8" xfId="0" applyNumberFormat="1" applyFont="1" applyFill="1" applyBorder="1" applyAlignment="1">
      <alignment horizontal="right"/>
    </xf>
    <xf numFmtId="37" fontId="1" fillId="2" borderId="14" xfId="0" applyNumberFormat="1" applyFont="1" applyFill="1" applyBorder="1" applyAlignment="1">
      <alignment horizontal="right"/>
    </xf>
    <xf numFmtId="37" fontId="1" fillId="2" borderId="9"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43"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5" xfId="16" applyNumberFormat="1" applyFont="1" applyFill="1" applyBorder="1" applyAlignment="1">
      <alignment/>
    </xf>
    <xf numFmtId="195" fontId="1" fillId="2" borderId="15" xfId="16" applyNumberFormat="1" applyFont="1" applyFill="1" applyBorder="1" applyAlignment="1">
      <alignment horizontal="right"/>
    </xf>
    <xf numFmtId="37" fontId="1" fillId="2" borderId="15" xfId="0" applyNumberFormat="1" applyFont="1" applyFill="1" applyBorder="1" applyAlignment="1">
      <alignment horizontal="right"/>
    </xf>
    <xf numFmtId="37" fontId="6" fillId="2" borderId="10" xfId="0" applyNumberFormat="1" applyFont="1" applyFill="1" applyBorder="1" applyAlignment="1">
      <alignment horizontal="right"/>
    </xf>
    <xf numFmtId="37" fontId="1" fillId="0" borderId="7" xfId="0" applyNumberFormat="1" applyFont="1" applyFill="1" applyBorder="1" applyAlignment="1">
      <alignment horizontal="right"/>
    </xf>
    <xf numFmtId="37" fontId="6" fillId="0" borderId="7" xfId="0" applyNumberFormat="1" applyFont="1" applyFill="1" applyBorder="1" applyAlignment="1">
      <alignment/>
    </xf>
    <xf numFmtId="0" fontId="6" fillId="2" borderId="0" xfId="0" applyFont="1" applyFill="1" applyAlignment="1">
      <alignment/>
    </xf>
    <xf numFmtId="37" fontId="1" fillId="2" borderId="1" xfId="0" applyNumberFormat="1" applyFont="1" applyFill="1" applyBorder="1" applyAlignment="1">
      <alignment horizontal="righ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10" xfId="16" applyNumberFormat="1" applyFont="1" applyFill="1" applyBorder="1" applyAlignment="1">
      <alignment horizontal="center"/>
    </xf>
    <xf numFmtId="195" fontId="6" fillId="2" borderId="1" xfId="16" applyNumberFormat="1" applyFont="1" applyFill="1" applyBorder="1" applyAlignment="1">
      <alignment/>
    </xf>
    <xf numFmtId="195" fontId="6" fillId="2" borderId="10" xfId="16" applyNumberFormat="1" applyFont="1" applyFill="1" applyBorder="1" applyAlignment="1">
      <alignment/>
    </xf>
    <xf numFmtId="39" fontId="6" fillId="0" borderId="13" xfId="0" applyNumberFormat="1" applyFont="1" applyFill="1" applyBorder="1" applyAlignment="1">
      <alignment horizontal="right"/>
    </xf>
    <xf numFmtId="39" fontId="6" fillId="0" borderId="0" xfId="0" applyNumberFormat="1" applyFont="1" applyFill="1" applyBorder="1" applyAlignment="1">
      <alignment horizontal="right"/>
    </xf>
    <xf numFmtId="39" fontId="1" fillId="0" borderId="13" xfId="0" applyNumberFormat="1" applyFont="1" applyFill="1" applyBorder="1" applyAlignment="1">
      <alignment horizontal="right"/>
    </xf>
    <xf numFmtId="39" fontId="1" fillId="0" borderId="0" xfId="0" applyNumberFormat="1" applyFont="1" applyFill="1" applyAlignment="1">
      <alignment horizontal="right"/>
    </xf>
    <xf numFmtId="39" fontId="6" fillId="2" borderId="0" xfId="0" applyNumberFormat="1" applyFont="1" applyFill="1" applyBorder="1" applyAlignment="1">
      <alignment horizontal="right"/>
    </xf>
    <xf numFmtId="39" fontId="1" fillId="2" borderId="13" xfId="0" applyNumberFormat="1" applyFont="1" applyFill="1" applyBorder="1" applyAlignment="1">
      <alignment horizontal="right"/>
    </xf>
    <xf numFmtId="39" fontId="6" fillId="2" borderId="0" xfId="0" applyNumberFormat="1" applyFont="1" applyFill="1" applyAlignment="1">
      <alignment horizontal="right"/>
    </xf>
    <xf numFmtId="39" fontId="1" fillId="2" borderId="0" xfId="0" applyNumberFormat="1" applyFont="1" applyFill="1" applyAlignment="1">
      <alignment horizontal="right"/>
    </xf>
    <xf numFmtId="39" fontId="6" fillId="2" borderId="13" xfId="0" applyNumberFormat="1" applyFont="1" applyFill="1" applyBorder="1" applyAlignment="1">
      <alignment horizontal="right"/>
    </xf>
    <xf numFmtId="0" fontId="1" fillId="2" borderId="0" xfId="0" applyFont="1" applyFill="1" applyAlignment="1">
      <alignment horizontal="justify"/>
    </xf>
    <xf numFmtId="0" fontId="1" fillId="0" borderId="10" xfId="0" applyFont="1" applyFill="1" applyBorder="1" applyAlignment="1">
      <alignment horizontal="right"/>
    </xf>
    <xf numFmtId="195" fontId="1" fillId="0" borderId="10"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195" fontId="1" fillId="2" borderId="10" xfId="16" applyNumberFormat="1" applyFont="1" applyFill="1" applyBorder="1" applyAlignment="1">
      <alignment horizontal="right"/>
    </xf>
    <xf numFmtId="0" fontId="7" fillId="2" borderId="0" xfId="0" applyFont="1" applyFill="1" applyAlignment="1">
      <alignment horizontal="right"/>
    </xf>
    <xf numFmtId="0" fontId="7" fillId="0"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1" fillId="2" borderId="10"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1" fillId="2" borderId="10" xfId="16" applyNumberFormat="1" applyFont="1" applyFill="1" applyBorder="1" applyAlignment="1">
      <alignment/>
    </xf>
    <xf numFmtId="37" fontId="1" fillId="2" borderId="0" xfId="22" applyNumberFormat="1" applyFont="1" applyFill="1" applyBorder="1" applyAlignment="1">
      <alignment/>
      <protection/>
    </xf>
    <xf numFmtId="37" fontId="6" fillId="2" borderId="0" xfId="0" applyNumberFormat="1" applyFont="1" applyFill="1" applyAlignment="1">
      <alignment horizontal="right"/>
    </xf>
    <xf numFmtId="37" fontId="6" fillId="2" borderId="0" xfId="0" applyNumberFormat="1" applyFont="1" applyFill="1" applyBorder="1" applyAlignment="1">
      <alignment horizontal="righ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9" xfId="16" applyNumberFormat="1" applyFont="1" applyFill="1" applyBorder="1" applyAlignment="1">
      <alignment/>
    </xf>
    <xf numFmtId="195" fontId="6" fillId="2" borderId="7" xfId="16" applyNumberFormat="1" applyFont="1" applyFill="1" applyBorder="1" applyAlignment="1">
      <alignment/>
    </xf>
    <xf numFmtId="195" fontId="6" fillId="2" borderId="8" xfId="16" applyNumberFormat="1" applyFont="1" applyFill="1" applyBorder="1" applyAlignment="1">
      <alignment/>
    </xf>
    <xf numFmtId="195" fontId="6" fillId="2" borderId="14" xfId="16" applyNumberFormat="1" applyFont="1" applyFill="1" applyBorder="1" applyAlignment="1">
      <alignment/>
    </xf>
    <xf numFmtId="195" fontId="8" fillId="2" borderId="0" xfId="16" applyNumberFormat="1" applyFont="1" applyFill="1" applyAlignment="1">
      <alignment horizontal="right"/>
    </xf>
    <xf numFmtId="195" fontId="8" fillId="0" borderId="0" xfId="16" applyNumberFormat="1" applyFont="1" applyFill="1" applyAlignment="1">
      <alignment horizontal="right"/>
    </xf>
    <xf numFmtId="195" fontId="1" fillId="2" borderId="8" xfId="16" applyNumberFormat="1" applyFont="1" applyFill="1" applyBorder="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10"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9" fillId="0" borderId="0" xfId="25" applyFont="1" applyFill="1" applyAlignment="1">
      <alignment horizontal="justify" vertical="top" wrapText="1"/>
      <protection/>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9" fillId="3" borderId="0" xfId="0" applyFont="1" applyFill="1" applyAlignment="1">
      <alignment/>
    </xf>
    <xf numFmtId="0" fontId="15" fillId="0" borderId="0" xfId="25" applyFont="1" applyFill="1" applyAlignment="1">
      <alignment/>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xf>
    <xf numFmtId="169" fontId="9" fillId="0" borderId="0" xfId="25" applyNumberFormat="1" applyFont="1" applyFill="1" applyAlignment="1">
      <alignment horizontal="center" vertical="top" wrapText="1"/>
      <protection/>
    </xf>
    <xf numFmtId="0" fontId="15" fillId="0" borderId="0" xfId="25" applyFont="1" applyFill="1" applyAlignment="1">
      <alignment horizontal="center" vertical="top" wrapText="1"/>
      <protection/>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18" fillId="0" borderId="0" xfId="0" applyFont="1" applyAlignment="1">
      <alignment vertical="top"/>
    </xf>
    <xf numFmtId="0" fontId="9" fillId="0" borderId="0" xfId="0" applyFont="1" applyFill="1" applyBorder="1" applyAlignment="1">
      <alignment/>
    </xf>
    <xf numFmtId="0" fontId="15" fillId="0" borderId="0" xfId="0" applyFont="1" applyFill="1" applyBorder="1" applyAlignment="1">
      <alignment horizontal="right" wrapText="1"/>
    </xf>
    <xf numFmtId="0" fontId="15" fillId="0" borderId="0" xfId="0" applyFont="1" applyBorder="1" applyAlignment="1">
      <alignment horizontal="right" wrapText="1"/>
    </xf>
    <xf numFmtId="0" fontId="18"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20" fillId="0" borderId="0" xfId="0" applyFont="1" applyFill="1" applyBorder="1" applyAlignment="1">
      <alignment horizontal="center"/>
    </xf>
    <xf numFmtId="0" fontId="15" fillId="0" borderId="0" xfId="0" applyFont="1" applyFill="1" applyBorder="1" applyAlignment="1">
      <alignment/>
    </xf>
    <xf numFmtId="0" fontId="20"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6" xfId="16" applyNumberFormat="1" applyFont="1" applyFill="1" applyBorder="1" applyAlignment="1">
      <alignment/>
    </xf>
    <xf numFmtId="195" fontId="9" fillId="0" borderId="16" xfId="16" applyNumberFormat="1" applyFont="1" applyFill="1" applyBorder="1" applyAlignment="1">
      <alignment horizontal="righ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9" fillId="0" borderId="0" xfId="0" applyFont="1" applyFill="1" applyAlignment="1">
      <alignment/>
    </xf>
    <xf numFmtId="0" fontId="9" fillId="0" borderId="0" xfId="0" applyNumberFormat="1" applyFont="1" applyFill="1" applyAlignment="1">
      <alignment horizontal="justify"/>
    </xf>
    <xf numFmtId="37" fontId="15" fillId="2" borderId="0" xfId="0" applyNumberFormat="1" applyFont="1" applyFill="1" applyBorder="1" applyAlignment="1">
      <alignment/>
    </xf>
    <xf numFmtId="37" fontId="9" fillId="2" borderId="0" xfId="0" applyNumberFormat="1" applyFont="1" applyFill="1" applyBorder="1" applyAlignment="1">
      <alignment/>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0" fontId="18" fillId="0" borderId="0" xfId="0" applyFont="1" applyAlignment="1">
      <alignment horizontal="justify" vertical="top"/>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horizontal="right" vertical="top" wrapText="1"/>
      <protection/>
    </xf>
    <xf numFmtId="0" fontId="15" fillId="0" borderId="0" xfId="25" applyFont="1" applyFill="1" applyBorder="1" applyAlignment="1">
      <alignment horizontal="right" vertical="top" wrapText="1"/>
      <protection/>
    </xf>
    <xf numFmtId="0" fontId="15" fillId="0" borderId="0" xfId="25" applyFont="1" applyFill="1" applyAlignment="1">
      <alignment horizontal="justify" vertical="top" wrapText="1"/>
      <protection/>
    </xf>
    <xf numFmtId="38" fontId="15" fillId="0" borderId="13" xfId="25" applyNumberFormat="1" applyFont="1" applyFill="1" applyBorder="1" applyAlignment="1">
      <alignment horizontal="right" vertical="top" wrapText="1"/>
      <protection/>
    </xf>
    <xf numFmtId="38" fontId="15" fillId="0" borderId="0" xfId="25" applyNumberFormat="1" applyFont="1" applyFill="1" applyBorder="1" applyAlignment="1">
      <alignment horizontal="right" vertical="top" wrapText="1"/>
      <protection/>
    </xf>
    <xf numFmtId="38" fontId="15" fillId="0" borderId="0" xfId="25" applyNumberFormat="1" applyFont="1" applyFill="1" applyAlignment="1">
      <alignment horizontal="right" vertical="top" wrapText="1"/>
      <protection/>
    </xf>
    <xf numFmtId="0" fontId="9" fillId="0" borderId="0" xfId="23" applyFont="1" applyFill="1" applyAlignment="1">
      <alignment/>
      <protection/>
    </xf>
    <xf numFmtId="38" fontId="9" fillId="0" borderId="0" xfId="25" applyNumberFormat="1" applyFont="1" applyFill="1" applyAlignment="1">
      <alignment horizontal="right" vertical="top" wrapText="1"/>
      <protection/>
    </xf>
    <xf numFmtId="38" fontId="9" fillId="0" borderId="0" xfId="25" applyNumberFormat="1" applyFont="1" applyFill="1" applyBorder="1" applyAlignment="1">
      <alignment horizontal="right" vertical="top" wrapText="1"/>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3" fontId="9" fillId="0" borderId="0" xfId="25" applyNumberFormat="1" applyFont="1" applyFill="1" applyBorder="1" applyAlignment="1">
      <alignment horizontal="right" vertical="top" wrapText="1"/>
      <protection/>
    </xf>
    <xf numFmtId="195" fontId="9" fillId="0" borderId="0" xfId="16" applyNumberFormat="1" applyFont="1" applyFill="1" applyAlignment="1">
      <alignment horizontal="right" vertical="top" wrapText="1"/>
    </xf>
    <xf numFmtId="0" fontId="15" fillId="0" borderId="0" xfId="23" applyFont="1" applyFill="1" applyAlignment="1">
      <alignment/>
      <protection/>
    </xf>
    <xf numFmtId="195" fontId="9" fillId="0" borderId="1" xfId="16" applyNumberFormat="1" applyFont="1" applyFill="1" applyBorder="1" applyAlignment="1">
      <alignment horizontal="right" vertical="top" wrapText="1"/>
    </xf>
    <xf numFmtId="3" fontId="9" fillId="0" borderId="1" xfId="25" applyNumberFormat="1" applyFont="1" applyFill="1" applyBorder="1" applyAlignment="1">
      <alignment horizontal="right" vertical="top" wrapText="1"/>
      <protection/>
    </xf>
    <xf numFmtId="195" fontId="15" fillId="0" borderId="10" xfId="16" applyNumberFormat="1" applyFont="1" applyFill="1" applyBorder="1" applyAlignment="1">
      <alignment horizontal="right" vertical="top" wrapText="1"/>
    </xf>
    <xf numFmtId="195" fontId="15" fillId="0" borderId="0" xfId="16" applyNumberFormat="1" applyFont="1" applyFill="1" applyBorder="1" applyAlignment="1">
      <alignment horizontal="right" vertical="top" wrapText="1"/>
    </xf>
    <xf numFmtId="38" fontId="15" fillId="0" borderId="0" xfId="23" applyNumberFormat="1" applyFont="1" applyFill="1" applyBorder="1" applyAlignment="1">
      <alignment horizontal="right" vertical="top" wrapText="1"/>
      <protection/>
    </xf>
    <xf numFmtId="0" fontId="19" fillId="0" borderId="0" xfId="23" applyFont="1" applyFill="1" applyAlignment="1">
      <alignment horizontal="justify" vertical="top" wrapText="1"/>
      <protection/>
    </xf>
    <xf numFmtId="0" fontId="15" fillId="0" borderId="0" xfId="25" applyFont="1" applyFill="1" applyAlignment="1">
      <alignment vertical="top"/>
      <protection/>
    </xf>
    <xf numFmtId="0" fontId="9" fillId="0" borderId="0" xfId="0" applyNumberFormat="1" applyFont="1" applyFill="1" applyAlignment="1">
      <alignment horizontal="justify" vertical="top" wrapText="1"/>
    </xf>
    <xf numFmtId="0" fontId="9" fillId="0" borderId="3" xfId="0" applyFont="1" applyFill="1" applyBorder="1" applyAlignment="1">
      <alignment/>
    </xf>
    <xf numFmtId="0" fontId="9" fillId="0" borderId="8" xfId="25" applyFont="1" applyFill="1" applyBorder="1" applyAlignment="1">
      <alignment horizontal="justify" vertical="top"/>
      <protection/>
    </xf>
    <xf numFmtId="0" fontId="9" fillId="0" borderId="12" xfId="25" applyFont="1" applyFill="1" applyBorder="1" applyAlignment="1">
      <alignment horizontal="justify" vertical="top"/>
      <protection/>
    </xf>
    <xf numFmtId="0" fontId="9" fillId="0" borderId="0" xfId="25" applyFont="1" applyFill="1" applyBorder="1" applyAlignment="1">
      <alignment horizontal="justify" vertical="top"/>
      <protection/>
    </xf>
    <xf numFmtId="0" fontId="9" fillId="0" borderId="15" xfId="0" applyFont="1" applyFill="1" applyBorder="1" applyAlignment="1">
      <alignment/>
    </xf>
    <xf numFmtId="0" fontId="15" fillId="0" borderId="0" xfId="25" applyFont="1" applyFill="1" applyAlignment="1" quotePrefix="1">
      <alignment horizontal="left"/>
      <protection/>
    </xf>
    <xf numFmtId="0" fontId="23" fillId="0" borderId="0" xfId="0" applyFont="1" applyFill="1" applyAlignment="1">
      <alignment/>
    </xf>
    <xf numFmtId="169" fontId="9" fillId="0" borderId="0" xfId="25" applyNumberFormat="1" applyFont="1" applyFill="1" applyAlignment="1">
      <alignment horizontal="right" vertical="top" wrapText="1"/>
      <protection/>
    </xf>
    <xf numFmtId="0" fontId="9" fillId="0" borderId="0" xfId="25" applyFont="1" applyFill="1" applyAlignment="1">
      <alignment horizontal="center" vertical="top" wrapText="1"/>
      <protection/>
    </xf>
    <xf numFmtId="43" fontId="15" fillId="0" borderId="0" xfId="16" applyNumberFormat="1" applyFont="1" applyFill="1" applyBorder="1" applyAlignment="1">
      <alignment horizontal="right" vertical="top" wrapText="1"/>
    </xf>
    <xf numFmtId="2" fontId="14" fillId="0" borderId="0" xfId="25" applyNumberFormat="1" applyFont="1" applyFill="1" applyAlignment="1">
      <alignment horizontal="right" vertical="top" wrapText="1"/>
      <protection/>
    </xf>
    <xf numFmtId="2" fontId="15" fillId="0" borderId="0" xfId="25" applyNumberFormat="1" applyFont="1" applyFill="1" applyAlignment="1">
      <alignment horizontal="right" vertical="top" wrapText="1"/>
      <protection/>
    </xf>
    <xf numFmtId="0" fontId="18"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0" fontId="9" fillId="0" borderId="0" xfId="0" applyFont="1" applyFill="1" applyBorder="1" applyAlignment="1">
      <alignment horizontal="left" vertical="top" wrapText="1"/>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20" fillId="0" borderId="1" xfId="0" applyFont="1" applyFill="1" applyBorder="1" applyAlignment="1">
      <alignment horizontal="center"/>
    </xf>
    <xf numFmtId="9" fontId="9" fillId="0" borderId="0" xfId="26" applyFont="1" applyFill="1" applyBorder="1" applyAlignment="1">
      <alignment horizontal="right"/>
    </xf>
    <xf numFmtId="9" fontId="9" fillId="0" borderId="0" xfId="26" applyFont="1" applyFill="1" applyAlignment="1">
      <alignment/>
    </xf>
    <xf numFmtId="9" fontId="9" fillId="0" borderId="16" xfId="26" applyFont="1" applyFill="1" applyBorder="1" applyAlignment="1">
      <alignment horizontal="right"/>
    </xf>
    <xf numFmtId="9" fontId="9" fillId="0" borderId="16" xfId="26" applyFont="1" applyFill="1" applyBorder="1" applyAlignment="1">
      <alignment/>
    </xf>
    <xf numFmtId="0" fontId="15" fillId="0" borderId="0" xfId="0" applyFont="1" applyFill="1" applyAlignment="1">
      <alignment horizontal="justify" vertical="top"/>
    </xf>
    <xf numFmtId="0" fontId="21" fillId="0" borderId="0" xfId="0" applyFont="1" applyFill="1" applyAlignment="1">
      <alignment horizontal="justify" vertical="top"/>
    </xf>
    <xf numFmtId="0" fontId="9" fillId="0" borderId="2" xfId="0" applyFont="1" applyFill="1" applyBorder="1" applyAlignment="1">
      <alignment horizontal="justify" vertical="top" wrapText="1"/>
    </xf>
    <xf numFmtId="0" fontId="15" fillId="0" borderId="7" xfId="0" applyFont="1" applyFill="1" applyBorder="1" applyAlignment="1">
      <alignment horizontal="right" vertical="top" wrapText="1"/>
    </xf>
    <xf numFmtId="0" fontId="9"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4" xfId="0" applyFont="1" applyFill="1" applyBorder="1" applyAlignment="1">
      <alignment/>
    </xf>
    <xf numFmtId="0" fontId="9" fillId="0" borderId="11" xfId="0" applyFont="1" applyFill="1" applyBorder="1" applyAlignment="1">
      <alignment horizontal="justify" vertical="top" wrapText="1"/>
    </xf>
    <xf numFmtId="3" fontId="9" fillId="0" borderId="8" xfId="0" applyNumberFormat="1" applyFont="1" applyFill="1" applyBorder="1" applyAlignment="1">
      <alignment horizontal="right" vertical="top" wrapText="1"/>
    </xf>
    <xf numFmtId="3" fontId="9" fillId="0" borderId="12" xfId="16" applyNumberFormat="1" applyFont="1" applyFill="1" applyBorder="1" applyAlignment="1">
      <alignment horizontal="right" vertical="top" wrapText="1"/>
    </xf>
    <xf numFmtId="3" fontId="9" fillId="0" borderId="11" xfId="25" applyNumberFormat="1" applyFont="1" applyFill="1" applyBorder="1" applyAlignment="1">
      <alignment horizontal="right" vertical="top"/>
      <protection/>
    </xf>
    <xf numFmtId="0" fontId="9" fillId="0" borderId="12" xfId="0" applyFont="1" applyFill="1" applyBorder="1" applyAlignment="1">
      <alignment/>
    </xf>
    <xf numFmtId="0" fontId="9" fillId="0" borderId="0" xfId="0" applyFont="1" applyFill="1" applyAlignment="1">
      <alignment horizontal="right"/>
    </xf>
    <xf numFmtId="0" fontId="9" fillId="0" borderId="8" xfId="0" applyFont="1" applyFill="1" applyBorder="1" applyAlignment="1">
      <alignment horizontal="right"/>
    </xf>
    <xf numFmtId="195" fontId="9" fillId="0" borderId="0" xfId="16" applyNumberFormat="1" applyFont="1" applyFill="1" applyBorder="1" applyAlignment="1">
      <alignment horizontal="right" vertical="top" wrapText="1"/>
    </xf>
    <xf numFmtId="9" fontId="9" fillId="0" borderId="12"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9"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5" fillId="0" borderId="14"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0" fontId="18" fillId="0" borderId="0" xfId="0" applyFont="1" applyAlignment="1">
      <alignment vertical="top"/>
    </xf>
    <xf numFmtId="3" fontId="15" fillId="0" borderId="17" xfId="0" applyNumberFormat="1" applyFont="1" applyFill="1" applyBorder="1" applyAlignment="1">
      <alignment horizontal="right" vertical="top" wrapText="1"/>
    </xf>
    <xf numFmtId="195" fontId="15" fillId="0" borderId="15"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2" fillId="0" borderId="0" xfId="0" applyFont="1" applyFill="1" applyAlignment="1">
      <alignment/>
    </xf>
    <xf numFmtId="37" fontId="15" fillId="0" borderId="13" xfId="25" applyNumberFormat="1" applyFont="1" applyFill="1" applyBorder="1" applyAlignment="1">
      <alignment horizontal="right" vertical="top" wrapText="1"/>
      <protection/>
    </xf>
    <xf numFmtId="37" fontId="9" fillId="0" borderId="0" xfId="25" applyNumberFormat="1" applyFont="1" applyFill="1" applyAlignment="1">
      <alignment horizontal="right" vertical="top" wrapText="1"/>
      <protection/>
    </xf>
    <xf numFmtId="0" fontId="9" fillId="0" borderId="11" xfId="25" applyFont="1" applyFill="1" applyBorder="1" applyAlignment="1">
      <alignment horizontal="justify" vertical="top"/>
      <protection/>
    </xf>
    <xf numFmtId="0" fontId="9" fillId="0" borderId="11" xfId="25" applyFont="1" applyFill="1" applyBorder="1" applyAlignment="1">
      <alignment horizontal="center" vertical="top"/>
      <protection/>
    </xf>
    <xf numFmtId="0" fontId="9" fillId="0" borderId="12"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8" xfId="25" applyFont="1" applyFill="1" applyBorder="1" applyAlignment="1">
      <alignment horizontal="right" vertical="top"/>
      <protection/>
    </xf>
    <xf numFmtId="0" fontId="15" fillId="0" borderId="4" xfId="0" applyFont="1" applyFill="1" applyBorder="1" applyAlignment="1">
      <alignment horizontal="right" vertical="top" wrapText="1"/>
    </xf>
    <xf numFmtId="0" fontId="15" fillId="0" borderId="0" xfId="25" applyFont="1" applyFill="1" applyBorder="1" applyAlignment="1">
      <alignment horizontal="center" vertical="top"/>
      <protection/>
    </xf>
    <xf numFmtId="0" fontId="9" fillId="0" borderId="0" xfId="23" applyFont="1" applyFill="1" applyAlignment="1">
      <alignment horizontal="justify" vertical="top" wrapText="1"/>
      <protection/>
    </xf>
    <xf numFmtId="0" fontId="15" fillId="0" borderId="0" xfId="25" applyFont="1" applyFill="1" applyAlignment="1">
      <alignment horizontal="justify" vertical="top"/>
      <protection/>
    </xf>
    <xf numFmtId="0" fontId="15" fillId="0" borderId="0" xfId="23" applyFont="1" applyFill="1" applyAlignment="1">
      <alignment horizontal="center" vertical="top" wrapText="1"/>
      <protection/>
    </xf>
    <xf numFmtId="0" fontId="9" fillId="0" borderId="0" xfId="25" applyFont="1" applyFill="1" applyAlignment="1">
      <alignment horizontal="justify" vertical="top"/>
      <protection/>
    </xf>
    <xf numFmtId="0" fontId="15" fillId="0" borderId="0" xfId="0" applyFont="1" applyFill="1" applyAlignment="1">
      <alignment horizontal="justify"/>
    </xf>
    <xf numFmtId="0" fontId="15" fillId="0" borderId="0" xfId="0" applyFont="1" applyFill="1" applyAlignment="1">
      <alignment horizontal="left"/>
    </xf>
    <xf numFmtId="0" fontId="9" fillId="0" borderId="0" xfId="0" applyFont="1" applyFill="1" applyBorder="1" applyAlignment="1">
      <alignment horizontal="left" vertical="top" wrapText="1"/>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NumberFormat="1" applyFont="1" applyFill="1" applyAlignment="1">
      <alignment horizontal="justify"/>
    </xf>
    <xf numFmtId="0" fontId="15" fillId="0" borderId="12"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9" fillId="0" borderId="6" xfId="25" applyFont="1" applyFill="1" applyBorder="1" applyAlignment="1">
      <alignment horizontal="right" vertical="top"/>
      <protection/>
    </xf>
    <xf numFmtId="0" fontId="15" fillId="0" borderId="9" xfId="25" applyFont="1" applyFill="1" applyBorder="1" applyAlignment="1">
      <alignment horizontal="right" vertical="top"/>
      <protection/>
    </xf>
    <xf numFmtId="0" fontId="9" fillId="0" borderId="0" xfId="0" applyFont="1" applyFill="1" applyAlignment="1">
      <alignment horizontal="justify" vertical="top" wrapText="1"/>
    </xf>
    <xf numFmtId="0" fontId="15" fillId="0" borderId="0" xfId="25" applyFont="1" applyFill="1" applyAlignment="1">
      <alignment horizontal="right" vertical="top" wrapText="1"/>
      <protection/>
    </xf>
    <xf numFmtId="0" fontId="6" fillId="0" borderId="11"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195" fontId="9" fillId="0" borderId="16" xfId="16" applyNumberFormat="1" applyFont="1" applyFill="1" applyBorder="1" applyAlignment="1">
      <alignment horizontal="center" vertical="top"/>
    </xf>
    <xf numFmtId="195" fontId="9" fillId="0" borderId="0" xfId="16" applyNumberFormat="1" applyFont="1" applyFill="1" applyAlignment="1">
      <alignment horizontal="center" vertical="top"/>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horizontal="justify" vertical="top"/>
      <protection/>
    </xf>
    <xf numFmtId="0" fontId="9" fillId="0" borderId="0" xfId="0" applyFont="1" applyFill="1" applyAlignment="1">
      <alignment horizontal="justify"/>
    </xf>
    <xf numFmtId="0" fontId="9" fillId="0" borderId="0" xfId="0" applyFont="1" applyFill="1" applyAlignment="1">
      <alignment horizontal="justify" vertical="top"/>
    </xf>
    <xf numFmtId="0" fontId="15" fillId="0" borderId="0" xfId="23" applyFont="1" applyFill="1" applyAlignment="1">
      <alignment horizontal="justify" vertical="top" wrapText="1"/>
      <protection/>
    </xf>
    <xf numFmtId="3" fontId="12" fillId="0" borderId="11" xfId="0" applyNumberFormat="1" applyFont="1" applyBorder="1" applyAlignment="1">
      <alignment horizontal="center"/>
    </xf>
    <xf numFmtId="3" fontId="12" fillId="0" borderId="0" xfId="0" applyNumberFormat="1" applyFont="1" applyBorder="1" applyAlignment="1">
      <alignment horizontal="center"/>
    </xf>
    <xf numFmtId="3" fontId="12" fillId="0" borderId="12" xfId="0" applyNumberFormat="1" applyFont="1" applyBorder="1" applyAlignment="1">
      <alignment horizontal="center"/>
    </xf>
    <xf numFmtId="3" fontId="11" fillId="0" borderId="11"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12" xfId="0" applyNumberFormat="1" applyFont="1" applyBorder="1" applyAlignment="1" quotePrefix="1">
      <alignment horizontal="center"/>
    </xf>
    <xf numFmtId="3" fontId="13" fillId="0" borderId="11" xfId="0" applyNumberFormat="1" applyFont="1" applyBorder="1" applyAlignment="1">
      <alignment horizontal="center"/>
    </xf>
    <xf numFmtId="3" fontId="13" fillId="0" borderId="0" xfId="0" applyNumberFormat="1" applyFont="1" applyBorder="1" applyAlignment="1">
      <alignment horizontal="center"/>
    </xf>
    <xf numFmtId="3" fontId="13" fillId="0" borderId="12"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12"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11" xfId="0" applyFont="1" applyFill="1" applyBorder="1" applyAlignment="1" quotePrefix="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0" fontId="1" fillId="2" borderId="11" xfId="0" applyFont="1" applyFill="1" applyBorder="1" applyAlignment="1" quotePrefix="1">
      <alignment horizontal="center"/>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6" fillId="0" borderId="11" xfId="0" applyFont="1" applyFill="1" applyBorder="1" applyAlignment="1" quotePrefix="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37" fontId="9" fillId="0" borderId="0" xfId="24" applyNumberFormat="1" applyFont="1" applyFill="1" applyAlignment="1">
      <alignment horizontal="justify" wrapText="1"/>
      <protection/>
    </xf>
    <xf numFmtId="0" fontId="18" fillId="0" borderId="0" xfId="0" applyFont="1" applyAlignment="1">
      <alignment/>
    </xf>
    <xf numFmtId="0" fontId="9" fillId="0" borderId="0" xfId="25" applyFont="1" applyFill="1" applyAlignment="1">
      <alignment horizontal="justify" vertical="top" wrapText="1"/>
      <protection/>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9" fillId="0" borderId="0" xfId="25" applyFont="1" applyFill="1" applyAlignment="1">
      <alignment horizontal="left" vertical="top" wrapText="1"/>
      <protection/>
    </xf>
    <xf numFmtId="0" fontId="15" fillId="0" borderId="0" xfId="25" applyFont="1" applyFill="1" applyAlignment="1">
      <alignment horizontal="center" vertical="top" wrapText="1"/>
      <protection/>
    </xf>
    <xf numFmtId="0" fontId="15" fillId="0" borderId="0" xfId="23" applyFont="1" applyFill="1" applyBorder="1" applyAlignment="1">
      <alignment horizontal="justify" vertical="top" wrapText="1"/>
      <protection/>
    </xf>
    <xf numFmtId="0" fontId="9" fillId="0" borderId="0" xfId="0" applyFont="1" applyFill="1" applyAlignment="1" quotePrefix="1">
      <alignment horizontal="justify" vertical="top" wrapText="1"/>
    </xf>
    <xf numFmtId="0" fontId="9" fillId="0" borderId="0" xfId="25" applyFont="1" applyFill="1" applyAlignment="1" quotePrefix="1">
      <alignment horizontal="justify" vertical="top"/>
      <protection/>
    </xf>
    <xf numFmtId="0" fontId="18" fillId="0" borderId="0" xfId="0" applyFont="1" applyFill="1" applyAlignment="1">
      <alignment horizontal="justify" vertical="top" wrapText="1"/>
    </xf>
    <xf numFmtId="0" fontId="15" fillId="0" borderId="17" xfId="0" applyFont="1" applyFill="1" applyBorder="1" applyAlignment="1">
      <alignment horizontal="left" vertical="top" wrapText="1"/>
    </xf>
    <xf numFmtId="0" fontId="15" fillId="0" borderId="15" xfId="0" applyFont="1" applyFill="1" applyBorder="1" applyAlignment="1">
      <alignment horizontal="left" vertical="top" wrapText="1"/>
    </xf>
    <xf numFmtId="0" fontId="22" fillId="0" borderId="0" xfId="0" applyFont="1" applyFill="1" applyAlignment="1">
      <alignment horizontal="justify" wrapText="1"/>
    </xf>
    <xf numFmtId="0" fontId="9" fillId="0" borderId="0" xfId="0" applyFont="1" applyFill="1" applyAlignment="1">
      <alignment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15" fillId="0" borderId="0" xfId="0" applyFont="1" applyFill="1" applyAlignment="1">
      <alignment horizontal="justify" vertical="top"/>
    </xf>
    <xf numFmtId="0" fontId="21" fillId="0" borderId="0" xfId="0" applyFont="1" applyFill="1" applyAlignment="1">
      <alignment horizontal="justify" vertical="top"/>
    </xf>
    <xf numFmtId="169" fontId="9" fillId="0" borderId="0" xfId="25" applyNumberFormat="1" applyFont="1" applyFill="1" applyAlignment="1">
      <alignment horizontal="center" vertical="top" wrapText="1"/>
      <protection/>
    </xf>
    <xf numFmtId="0" fontId="15" fillId="0" borderId="7" xfId="0" applyFont="1" applyFill="1" applyBorder="1" applyAlignment="1">
      <alignment horizontal="right" vertical="top" wrapText="1"/>
    </xf>
    <xf numFmtId="0" fontId="18" fillId="0" borderId="8" xfId="0" applyFont="1" applyFill="1" applyBorder="1" applyAlignment="1">
      <alignment horizontal="right" vertical="top" wrapText="1"/>
    </xf>
    <xf numFmtId="0" fontId="15" fillId="0" borderId="2" xfId="25" applyFont="1" applyFill="1" applyBorder="1" applyAlignment="1">
      <alignment horizontal="center" vertical="top"/>
      <protection/>
    </xf>
    <xf numFmtId="0" fontId="18" fillId="0" borderId="4"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5" fillId="0" borderId="5" xfId="25" applyFont="1" applyFill="1" applyBorder="1" applyAlignment="1">
      <alignment horizontal="left" vertical="top"/>
      <protection/>
    </xf>
    <xf numFmtId="0" fontId="15" fillId="0" borderId="6" xfId="25" applyFont="1" applyFill="1" applyBorder="1" applyAlignment="1">
      <alignment horizontal="left" vertical="top"/>
      <protection/>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119</xdr:row>
      <xdr:rowOff>85725</xdr:rowOff>
    </xdr:from>
    <xdr:to>
      <xdr:col>9</xdr:col>
      <xdr:colOff>114300</xdr:colOff>
      <xdr:row>119</xdr:row>
      <xdr:rowOff>85725</xdr:rowOff>
    </xdr:to>
    <xdr:sp>
      <xdr:nvSpPr>
        <xdr:cNvPr id="1" name="Line 3"/>
        <xdr:cNvSpPr>
          <a:spLocks/>
        </xdr:cNvSpPr>
      </xdr:nvSpPr>
      <xdr:spPr>
        <a:xfrm>
          <a:off x="4143375" y="24965025"/>
          <a:ext cx="1123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119</xdr:row>
      <xdr:rowOff>76200</xdr:rowOff>
    </xdr:from>
    <xdr:to>
      <xdr:col>6</xdr:col>
      <xdr:colOff>228600</xdr:colOff>
      <xdr:row>119</xdr:row>
      <xdr:rowOff>76200</xdr:rowOff>
    </xdr:to>
    <xdr:sp>
      <xdr:nvSpPr>
        <xdr:cNvPr id="2" name="Line 4"/>
        <xdr:cNvSpPr>
          <a:spLocks/>
        </xdr:cNvSpPr>
      </xdr:nvSpPr>
      <xdr:spPr>
        <a:xfrm flipH="1">
          <a:off x="2190750" y="24955500"/>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742950</xdr:colOff>
      <xdr:row>119</xdr:row>
      <xdr:rowOff>85725</xdr:rowOff>
    </xdr:from>
    <xdr:to>
      <xdr:col>12</xdr:col>
      <xdr:colOff>0</xdr:colOff>
      <xdr:row>119</xdr:row>
      <xdr:rowOff>85725</xdr:rowOff>
    </xdr:to>
    <xdr:sp>
      <xdr:nvSpPr>
        <xdr:cNvPr id="3" name="Line 5"/>
        <xdr:cNvSpPr>
          <a:spLocks/>
        </xdr:cNvSpPr>
      </xdr:nvSpPr>
      <xdr:spPr>
        <a:xfrm>
          <a:off x="6696075" y="2496502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119</xdr:row>
      <xdr:rowOff>85725</xdr:rowOff>
    </xdr:from>
    <xdr:to>
      <xdr:col>9</xdr:col>
      <xdr:colOff>685800</xdr:colOff>
      <xdr:row>119</xdr:row>
      <xdr:rowOff>85725</xdr:rowOff>
    </xdr:to>
    <xdr:sp>
      <xdr:nvSpPr>
        <xdr:cNvPr id="4" name="Line 7"/>
        <xdr:cNvSpPr>
          <a:spLocks/>
        </xdr:cNvSpPr>
      </xdr:nvSpPr>
      <xdr:spPr>
        <a:xfrm flipH="1">
          <a:off x="5343525" y="249650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view="pageBreakPreview" zoomScaleSheetLayoutView="100" workbookViewId="0" topLeftCell="A16">
      <selection activeCell="D22" sqref="D22:N22"/>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6" t="s">
        <v>2</v>
      </c>
      <c r="B1" s="37"/>
      <c r="C1" s="37"/>
      <c r="D1" s="37"/>
      <c r="E1" s="37"/>
      <c r="F1" s="38"/>
      <c r="G1" s="37"/>
      <c r="H1" s="37"/>
      <c r="I1" s="37"/>
      <c r="J1" s="37"/>
      <c r="K1" s="37"/>
      <c r="L1" s="37"/>
      <c r="M1" s="37"/>
      <c r="N1" s="37"/>
      <c r="O1" s="37"/>
    </row>
    <row r="2" spans="1:15" ht="15">
      <c r="A2" s="36"/>
      <c r="B2" s="37"/>
      <c r="C2" s="37"/>
      <c r="D2" s="37"/>
      <c r="E2" s="37"/>
      <c r="F2" s="37"/>
      <c r="G2" s="37"/>
      <c r="H2" s="37"/>
      <c r="I2" s="37"/>
      <c r="J2" s="37"/>
      <c r="K2" s="37"/>
      <c r="L2" s="37"/>
      <c r="M2" s="37"/>
      <c r="N2" s="37"/>
      <c r="O2" s="37"/>
    </row>
    <row r="3" spans="1:15" ht="15">
      <c r="A3" s="37"/>
      <c r="B3" s="37"/>
      <c r="C3" s="37"/>
      <c r="D3" s="37"/>
      <c r="E3" s="37"/>
      <c r="F3" s="37"/>
      <c r="G3" s="37"/>
      <c r="H3" s="37"/>
      <c r="I3" s="37"/>
      <c r="J3" s="37"/>
      <c r="K3" s="37"/>
      <c r="L3" s="37"/>
      <c r="M3" s="37"/>
      <c r="N3" s="37"/>
      <c r="O3" s="37"/>
    </row>
    <row r="4" spans="1:15" ht="15">
      <c r="A4" s="37"/>
      <c r="B4" s="37"/>
      <c r="C4" s="37"/>
      <c r="D4" s="37"/>
      <c r="E4" s="37"/>
      <c r="F4" s="37"/>
      <c r="G4" s="37"/>
      <c r="H4" s="37"/>
      <c r="I4" s="37"/>
      <c r="J4" s="37"/>
      <c r="K4" s="37"/>
      <c r="L4" s="37"/>
      <c r="M4" s="37"/>
      <c r="N4" s="37"/>
      <c r="O4" s="37"/>
    </row>
    <row r="5" spans="1:15" ht="15">
      <c r="A5" s="37"/>
      <c r="B5" s="37"/>
      <c r="C5" s="37"/>
      <c r="D5" s="37"/>
      <c r="E5" s="37"/>
      <c r="F5" s="37"/>
      <c r="G5" s="37"/>
      <c r="H5" s="37"/>
      <c r="I5" s="37"/>
      <c r="J5" s="37"/>
      <c r="K5" s="37"/>
      <c r="L5" s="37"/>
      <c r="M5" s="37"/>
      <c r="N5" s="37"/>
      <c r="O5" s="37"/>
    </row>
    <row r="6" spans="1:15" ht="15">
      <c r="A6" s="37"/>
      <c r="B6" s="37"/>
      <c r="C6" s="37"/>
      <c r="D6" s="37"/>
      <c r="E6" s="37"/>
      <c r="F6" s="37"/>
      <c r="G6" s="37"/>
      <c r="H6" s="37"/>
      <c r="I6" s="37"/>
      <c r="J6" s="37"/>
      <c r="K6" s="37"/>
      <c r="L6" s="37"/>
      <c r="M6" s="37"/>
      <c r="N6" s="37"/>
      <c r="O6" s="37"/>
    </row>
    <row r="7" spans="1:15" ht="15">
      <c r="A7" s="37"/>
      <c r="B7" s="37"/>
      <c r="C7" s="37"/>
      <c r="D7" s="37"/>
      <c r="E7" s="37"/>
      <c r="F7" s="37"/>
      <c r="G7" s="37"/>
      <c r="H7" s="37"/>
      <c r="I7" s="37"/>
      <c r="J7" s="37"/>
      <c r="K7" s="37"/>
      <c r="L7" s="37"/>
      <c r="M7" s="37"/>
      <c r="N7" s="37"/>
      <c r="O7" s="37"/>
    </row>
    <row r="8" spans="1:15" ht="15">
      <c r="A8" s="37"/>
      <c r="B8" s="37"/>
      <c r="C8" s="37"/>
      <c r="D8" s="37"/>
      <c r="E8" s="37"/>
      <c r="F8" s="37"/>
      <c r="G8" s="37"/>
      <c r="H8" s="37"/>
      <c r="I8" s="37"/>
      <c r="J8" s="37"/>
      <c r="K8" s="37"/>
      <c r="L8" s="37"/>
      <c r="M8" s="37"/>
      <c r="N8" s="37"/>
      <c r="O8" s="37"/>
    </row>
    <row r="9" spans="1:15" ht="15">
      <c r="A9" s="37"/>
      <c r="B9" s="37"/>
      <c r="C9" s="37"/>
      <c r="D9" s="37"/>
      <c r="E9" s="37"/>
      <c r="F9" s="37"/>
      <c r="G9" s="37"/>
      <c r="H9" s="37"/>
      <c r="I9" s="37"/>
      <c r="J9" s="37"/>
      <c r="K9" s="37"/>
      <c r="L9" s="37"/>
      <c r="M9" s="37"/>
      <c r="N9" s="37"/>
      <c r="O9" s="37"/>
    </row>
    <row r="10" spans="1:15" ht="15">
      <c r="A10" s="37"/>
      <c r="B10" s="37"/>
      <c r="C10" s="37"/>
      <c r="D10" s="37"/>
      <c r="E10" s="37"/>
      <c r="F10" s="37"/>
      <c r="G10" s="37"/>
      <c r="H10" s="37"/>
      <c r="I10" s="37"/>
      <c r="J10" s="37"/>
      <c r="K10" s="37"/>
      <c r="L10" s="37"/>
      <c r="M10" s="37"/>
      <c r="N10" s="37"/>
      <c r="O10" s="37"/>
    </row>
    <row r="11" spans="1:15" ht="15">
      <c r="A11" s="37"/>
      <c r="B11" s="37"/>
      <c r="C11" s="37"/>
      <c r="D11" s="37"/>
      <c r="E11" s="37"/>
      <c r="F11" s="37"/>
      <c r="G11" s="37"/>
      <c r="H11" s="37"/>
      <c r="I11" s="37"/>
      <c r="J11" s="37"/>
      <c r="K11" s="37"/>
      <c r="L11" s="37"/>
      <c r="M11" s="37"/>
      <c r="N11" s="37"/>
      <c r="O11" s="37"/>
    </row>
    <row r="12" spans="1:15" ht="15">
      <c r="A12" s="37"/>
      <c r="B12" s="37"/>
      <c r="C12" s="37"/>
      <c r="D12" s="37"/>
      <c r="E12" s="37"/>
      <c r="F12" s="37"/>
      <c r="G12" s="37"/>
      <c r="H12" s="37"/>
      <c r="I12" s="37"/>
      <c r="J12" s="37"/>
      <c r="K12" s="37"/>
      <c r="L12" s="37"/>
      <c r="M12" s="37"/>
      <c r="N12" s="37"/>
      <c r="O12" s="37"/>
    </row>
    <row r="13" spans="1:15" ht="15">
      <c r="A13" s="37"/>
      <c r="B13" s="37"/>
      <c r="C13" s="37"/>
      <c r="D13" s="37"/>
      <c r="E13" s="37"/>
      <c r="F13" s="37"/>
      <c r="G13" s="37"/>
      <c r="H13" s="37"/>
      <c r="I13" s="37"/>
      <c r="J13" s="37"/>
      <c r="K13" s="37"/>
      <c r="L13" s="37"/>
      <c r="M13" s="37"/>
      <c r="N13" s="37"/>
      <c r="O13" s="37"/>
    </row>
    <row r="14" spans="1:15" ht="15">
      <c r="A14" s="37"/>
      <c r="B14" s="37"/>
      <c r="C14" s="37"/>
      <c r="D14" s="37"/>
      <c r="E14" s="37"/>
      <c r="F14" s="37"/>
      <c r="G14" s="37"/>
      <c r="H14" s="37"/>
      <c r="I14" s="37"/>
      <c r="J14" s="37"/>
      <c r="K14" s="37"/>
      <c r="L14" s="37"/>
      <c r="M14" s="37"/>
      <c r="N14" s="37"/>
      <c r="O14" s="37"/>
    </row>
    <row r="15" spans="1:15" ht="15">
      <c r="A15" s="37"/>
      <c r="B15" s="37"/>
      <c r="C15" s="37"/>
      <c r="D15" s="37"/>
      <c r="E15" s="37"/>
      <c r="F15" s="37"/>
      <c r="G15" s="37"/>
      <c r="H15" s="37"/>
      <c r="I15" s="37"/>
      <c r="J15" s="37"/>
      <c r="K15" s="37"/>
      <c r="L15" s="37"/>
      <c r="M15" s="37"/>
      <c r="N15" s="37"/>
      <c r="O15" s="37"/>
    </row>
    <row r="16" spans="1:15" ht="15">
      <c r="A16" s="37"/>
      <c r="B16" s="37"/>
      <c r="C16" s="37"/>
      <c r="D16" s="39"/>
      <c r="E16" s="40"/>
      <c r="F16" s="40"/>
      <c r="G16" s="40"/>
      <c r="H16" s="40"/>
      <c r="I16" s="40"/>
      <c r="J16" s="40"/>
      <c r="K16" s="40"/>
      <c r="L16" s="40"/>
      <c r="M16" s="40"/>
      <c r="N16" s="41"/>
      <c r="O16" s="42"/>
    </row>
    <row r="17" spans="1:15" ht="15">
      <c r="A17" s="37"/>
      <c r="B17" s="37"/>
      <c r="C17" s="37"/>
      <c r="D17" s="43"/>
      <c r="E17" s="44"/>
      <c r="F17" s="44"/>
      <c r="G17" s="44"/>
      <c r="H17" s="44"/>
      <c r="I17" s="44"/>
      <c r="J17" s="44"/>
      <c r="K17" s="44"/>
      <c r="L17" s="44"/>
      <c r="M17" s="44"/>
      <c r="N17" s="45"/>
      <c r="O17" s="42"/>
    </row>
    <row r="18" spans="1:15" ht="15">
      <c r="A18" s="37"/>
      <c r="B18" s="37"/>
      <c r="C18" s="37"/>
      <c r="D18" s="43"/>
      <c r="E18" s="44"/>
      <c r="F18" s="44"/>
      <c r="G18" s="44"/>
      <c r="H18" s="44"/>
      <c r="I18" s="44"/>
      <c r="J18" s="44"/>
      <c r="K18" s="44"/>
      <c r="L18" s="44"/>
      <c r="M18" s="44"/>
      <c r="N18" s="45"/>
      <c r="O18" s="42"/>
    </row>
    <row r="19" spans="1:15" ht="15">
      <c r="A19" s="46"/>
      <c r="B19" s="46"/>
      <c r="C19" s="46"/>
      <c r="D19" s="337" t="s">
        <v>73</v>
      </c>
      <c r="E19" s="338"/>
      <c r="F19" s="338"/>
      <c r="G19" s="338"/>
      <c r="H19" s="338"/>
      <c r="I19" s="338"/>
      <c r="J19" s="338"/>
      <c r="K19" s="338"/>
      <c r="L19" s="338"/>
      <c r="M19" s="338"/>
      <c r="N19" s="339"/>
      <c r="O19" s="42"/>
    </row>
    <row r="20" spans="1:15" ht="15">
      <c r="A20" s="46"/>
      <c r="B20" s="46"/>
      <c r="C20" s="46"/>
      <c r="D20" s="340" t="s">
        <v>74</v>
      </c>
      <c r="E20" s="341"/>
      <c r="F20" s="341"/>
      <c r="G20" s="341"/>
      <c r="H20" s="341"/>
      <c r="I20" s="341"/>
      <c r="J20" s="341"/>
      <c r="K20" s="341"/>
      <c r="L20" s="341"/>
      <c r="M20" s="341"/>
      <c r="N20" s="342"/>
      <c r="O20" s="42"/>
    </row>
    <row r="21" spans="1:15" ht="15">
      <c r="A21" s="46"/>
      <c r="B21" s="46"/>
      <c r="C21" s="46"/>
      <c r="D21" s="47"/>
      <c r="E21" s="48"/>
      <c r="F21" s="48"/>
      <c r="G21" s="48"/>
      <c r="H21" s="48"/>
      <c r="I21" s="48"/>
      <c r="J21" s="48"/>
      <c r="K21" s="48"/>
      <c r="L21" s="48"/>
      <c r="M21" s="48"/>
      <c r="N21" s="49"/>
      <c r="O21" s="42"/>
    </row>
    <row r="22" spans="1:15" ht="15">
      <c r="A22" s="46"/>
      <c r="B22" s="46"/>
      <c r="C22" s="46"/>
      <c r="D22" s="343" t="s">
        <v>75</v>
      </c>
      <c r="E22" s="344"/>
      <c r="F22" s="344"/>
      <c r="G22" s="344"/>
      <c r="H22" s="344"/>
      <c r="I22" s="344"/>
      <c r="J22" s="344"/>
      <c r="K22" s="344"/>
      <c r="L22" s="344"/>
      <c r="M22" s="344"/>
      <c r="N22" s="345"/>
      <c r="O22" s="42"/>
    </row>
    <row r="23" spans="1:15" ht="15">
      <c r="A23" s="46"/>
      <c r="B23" s="46"/>
      <c r="C23" s="46"/>
      <c r="D23" s="343" t="s">
        <v>160</v>
      </c>
      <c r="E23" s="346"/>
      <c r="F23" s="346"/>
      <c r="G23" s="346"/>
      <c r="H23" s="346"/>
      <c r="I23" s="346"/>
      <c r="J23" s="346"/>
      <c r="K23" s="346"/>
      <c r="L23" s="346"/>
      <c r="M23" s="346"/>
      <c r="N23" s="347"/>
      <c r="O23" s="42"/>
    </row>
    <row r="24" spans="1:15" ht="15">
      <c r="A24" s="37"/>
      <c r="B24" s="37"/>
      <c r="C24" s="37"/>
      <c r="D24" s="43"/>
      <c r="E24" s="44"/>
      <c r="F24" s="44"/>
      <c r="G24" s="44"/>
      <c r="H24" s="44"/>
      <c r="I24" s="44"/>
      <c r="J24" s="44"/>
      <c r="K24" s="44"/>
      <c r="L24" s="44"/>
      <c r="M24" s="44"/>
      <c r="N24" s="45"/>
      <c r="O24" s="42"/>
    </row>
    <row r="25" spans="1:15" ht="15">
      <c r="A25" s="37"/>
      <c r="B25" s="37"/>
      <c r="C25" s="37"/>
      <c r="D25" s="43"/>
      <c r="E25" s="44"/>
      <c r="F25" s="44"/>
      <c r="G25" s="44"/>
      <c r="H25" s="44"/>
      <c r="I25" s="44"/>
      <c r="J25" s="44"/>
      <c r="K25" s="44"/>
      <c r="L25" s="44"/>
      <c r="M25" s="44"/>
      <c r="N25" s="45"/>
      <c r="O25" s="42"/>
    </row>
    <row r="26" spans="1:15" ht="15">
      <c r="A26" s="37"/>
      <c r="B26" s="37"/>
      <c r="C26" s="37"/>
      <c r="D26" s="50" t="s">
        <v>72</v>
      </c>
      <c r="E26" s="51"/>
      <c r="F26" s="51"/>
      <c r="G26" s="51"/>
      <c r="H26" s="51"/>
      <c r="I26" s="51"/>
      <c r="J26" s="51"/>
      <c r="K26" s="51"/>
      <c r="L26" s="51"/>
      <c r="M26" s="51"/>
      <c r="N26" s="52"/>
      <c r="O26" s="42"/>
    </row>
    <row r="27" spans="1:15" ht="15">
      <c r="A27" s="37"/>
      <c r="B27" s="37"/>
      <c r="C27" s="37"/>
      <c r="D27" s="42"/>
      <c r="E27" s="42"/>
      <c r="F27" s="42"/>
      <c r="G27" s="42"/>
      <c r="H27" s="42"/>
      <c r="I27" s="42"/>
      <c r="J27" s="42"/>
      <c r="K27" s="42"/>
      <c r="L27" s="42"/>
      <c r="M27" s="42"/>
      <c r="N27" s="42"/>
      <c r="O27" s="37"/>
    </row>
    <row r="28" spans="1:15" ht="15">
      <c r="A28" s="37"/>
      <c r="B28" s="37"/>
      <c r="C28" s="37"/>
      <c r="D28" s="37"/>
      <c r="E28" s="37"/>
      <c r="F28" s="37"/>
      <c r="G28" s="37"/>
      <c r="H28" s="37"/>
      <c r="I28" s="37"/>
      <c r="J28" s="37"/>
      <c r="K28" s="37"/>
      <c r="L28" s="37"/>
      <c r="M28" s="37"/>
      <c r="N28" s="37"/>
      <c r="O28" s="37"/>
    </row>
    <row r="29" spans="1:15" ht="15">
      <c r="A29" s="37"/>
      <c r="B29" s="37"/>
      <c r="C29" s="37"/>
      <c r="D29" s="37"/>
      <c r="E29" s="37"/>
      <c r="F29" s="37"/>
      <c r="G29" s="37"/>
      <c r="H29" s="37"/>
      <c r="I29" s="37"/>
      <c r="J29" s="37"/>
      <c r="K29" s="37"/>
      <c r="L29" s="37"/>
      <c r="M29" s="37"/>
      <c r="N29" s="37"/>
      <c r="O29" s="37"/>
    </row>
    <row r="30" spans="1:15" ht="15">
      <c r="A30" s="37"/>
      <c r="B30" s="37"/>
      <c r="C30" s="37"/>
      <c r="D30" s="37"/>
      <c r="E30" s="37"/>
      <c r="F30" s="37"/>
      <c r="G30" s="37"/>
      <c r="H30" s="37"/>
      <c r="I30" s="37"/>
      <c r="J30" s="37"/>
      <c r="K30" s="37"/>
      <c r="L30" s="37"/>
      <c r="M30" s="37"/>
      <c r="N30" s="37"/>
      <c r="O30" s="37"/>
    </row>
    <row r="31" spans="1:15" ht="15">
      <c r="A31" s="37"/>
      <c r="B31" s="37"/>
      <c r="C31" s="37"/>
      <c r="D31" s="37"/>
      <c r="E31" s="37"/>
      <c r="F31" s="37"/>
      <c r="G31" s="37"/>
      <c r="H31" s="37"/>
      <c r="I31" s="37"/>
      <c r="J31" s="37"/>
      <c r="K31" s="37"/>
      <c r="L31" s="37"/>
      <c r="M31" s="37"/>
      <c r="N31" s="37"/>
      <c r="O31" s="37"/>
    </row>
    <row r="32" spans="1:15" ht="15">
      <c r="A32" s="37"/>
      <c r="B32" s="37"/>
      <c r="C32" s="37"/>
      <c r="D32" s="37"/>
      <c r="E32" s="37"/>
      <c r="F32" s="37"/>
      <c r="G32" s="37"/>
      <c r="H32" s="37"/>
      <c r="I32" s="37"/>
      <c r="J32" s="37"/>
      <c r="K32" s="37"/>
      <c r="L32" s="37"/>
      <c r="M32" s="37"/>
      <c r="N32" s="37"/>
      <c r="O32" s="37"/>
    </row>
    <row r="33" spans="1:15" ht="15">
      <c r="A33" s="37"/>
      <c r="B33" s="37"/>
      <c r="C33" s="37"/>
      <c r="D33" s="37"/>
      <c r="E33" s="37"/>
      <c r="F33" s="37"/>
      <c r="G33" s="37"/>
      <c r="H33" s="37"/>
      <c r="I33" s="37"/>
      <c r="J33" s="37"/>
      <c r="K33" s="37"/>
      <c r="L33" s="37"/>
      <c r="M33" s="37"/>
      <c r="N33" s="37"/>
      <c r="O33" s="37"/>
    </row>
    <row r="34" spans="1:15" ht="15">
      <c r="A34" s="37"/>
      <c r="B34" s="37"/>
      <c r="C34" s="37"/>
      <c r="D34" s="37"/>
      <c r="E34" s="37"/>
      <c r="F34" s="37"/>
      <c r="G34" s="37"/>
      <c r="H34" s="37"/>
      <c r="I34" s="37"/>
      <c r="J34" s="37"/>
      <c r="K34" s="37"/>
      <c r="L34" s="37"/>
      <c r="M34" s="37"/>
      <c r="N34" s="37"/>
      <c r="O34" s="37"/>
    </row>
    <row r="35" spans="1:15" ht="15">
      <c r="A35" s="37"/>
      <c r="B35" s="37"/>
      <c r="C35" s="37"/>
      <c r="D35" s="37"/>
      <c r="E35" s="37"/>
      <c r="F35" s="37"/>
      <c r="G35" s="37"/>
      <c r="H35" s="37"/>
      <c r="I35" s="37"/>
      <c r="J35" s="37"/>
      <c r="K35" s="37"/>
      <c r="L35" s="37"/>
      <c r="M35" s="37"/>
      <c r="N35" s="37"/>
      <c r="O35" s="37"/>
    </row>
    <row r="36" spans="1:15" ht="15">
      <c r="A36" s="37"/>
      <c r="B36" s="37"/>
      <c r="C36" s="37"/>
      <c r="D36" s="37"/>
      <c r="E36" s="37"/>
      <c r="F36" s="37"/>
      <c r="G36" s="37"/>
      <c r="H36" s="37"/>
      <c r="I36" s="37"/>
      <c r="J36" s="37"/>
      <c r="K36" s="37"/>
      <c r="L36" s="37"/>
      <c r="M36" s="37"/>
      <c r="N36" s="37"/>
      <c r="O36" s="37"/>
    </row>
    <row r="37" spans="1:15" ht="15">
      <c r="A37" s="37"/>
      <c r="B37" s="37"/>
      <c r="C37" s="37"/>
      <c r="D37" s="37"/>
      <c r="E37" s="37"/>
      <c r="F37" s="37"/>
      <c r="G37" s="37"/>
      <c r="H37" s="37"/>
      <c r="I37" s="37"/>
      <c r="J37" s="37"/>
      <c r="K37" s="37"/>
      <c r="L37" s="37"/>
      <c r="M37" s="37"/>
      <c r="N37" s="37"/>
      <c r="O37" s="37"/>
    </row>
    <row r="38" spans="1:15" ht="15">
      <c r="A38" s="37"/>
      <c r="B38" s="37"/>
      <c r="C38" s="37"/>
      <c r="D38" s="37"/>
      <c r="E38" s="37"/>
      <c r="F38" s="37"/>
      <c r="G38" s="37"/>
      <c r="H38" s="37"/>
      <c r="I38" s="37"/>
      <c r="J38" s="37"/>
      <c r="K38" s="37"/>
      <c r="L38" s="37"/>
      <c r="M38" s="37"/>
      <c r="N38" s="37"/>
      <c r="O38" s="37"/>
    </row>
    <row r="39" spans="1:15" ht="15">
      <c r="A39" s="37"/>
      <c r="B39" s="37"/>
      <c r="C39" s="37"/>
      <c r="D39" s="37"/>
      <c r="E39" s="37"/>
      <c r="F39" s="37"/>
      <c r="G39" s="37"/>
      <c r="H39" s="37"/>
      <c r="I39" s="37"/>
      <c r="J39" s="37"/>
      <c r="K39" s="37"/>
      <c r="L39" s="37"/>
      <c r="M39" s="37"/>
      <c r="N39" s="37"/>
      <c r="O39" s="37"/>
    </row>
    <row r="40" spans="1:15" ht="15">
      <c r="A40" s="37"/>
      <c r="B40" s="37"/>
      <c r="C40" s="37"/>
      <c r="D40" s="37"/>
      <c r="E40" s="37"/>
      <c r="F40" s="37"/>
      <c r="G40" s="37"/>
      <c r="H40" s="37"/>
      <c r="I40" s="37"/>
      <c r="J40" s="37"/>
      <c r="K40" s="37"/>
      <c r="L40" s="37"/>
      <c r="M40" s="37"/>
      <c r="N40" s="37"/>
      <c r="O40" s="37"/>
    </row>
    <row r="41" spans="1:15" ht="15">
      <c r="A41" s="37"/>
      <c r="B41" s="37"/>
      <c r="C41" s="37"/>
      <c r="D41" s="37"/>
      <c r="E41" s="37"/>
      <c r="F41" s="37"/>
      <c r="G41" s="37"/>
      <c r="H41" s="37"/>
      <c r="I41" s="37"/>
      <c r="J41" s="37"/>
      <c r="K41" s="37"/>
      <c r="L41" s="37"/>
      <c r="M41" s="37"/>
      <c r="N41" s="37"/>
      <c r="O41" s="37"/>
    </row>
    <row r="42" spans="1:15" ht="15">
      <c r="A42" s="37"/>
      <c r="B42" s="37"/>
      <c r="C42" s="37"/>
      <c r="D42" s="37"/>
      <c r="E42" s="37"/>
      <c r="F42" s="37"/>
      <c r="G42" s="37"/>
      <c r="H42" s="37"/>
      <c r="I42" s="37"/>
      <c r="J42" s="37"/>
      <c r="K42" s="37"/>
      <c r="L42" s="37"/>
      <c r="M42" s="37"/>
      <c r="N42" s="37"/>
      <c r="O42" s="37"/>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5"/>
  <sheetViews>
    <sheetView showGridLines="0" view="pageBreakPreview" zoomScaleSheetLayoutView="100" workbookViewId="0" topLeftCell="A28">
      <selection activeCell="H18" sqref="H18"/>
    </sheetView>
  </sheetViews>
  <sheetFormatPr defaultColWidth="9.140625" defaultRowHeight="12.75"/>
  <cols>
    <col min="1" max="1" width="2.421875" style="4" customWidth="1"/>
    <col min="2" max="2" width="18.8515625" style="4" customWidth="1"/>
    <col min="3" max="3" width="7.7109375" style="4" customWidth="1"/>
    <col min="4" max="4" width="5.421875" style="4" customWidth="1"/>
    <col min="5" max="5" width="1.7109375" style="4" customWidth="1"/>
    <col min="6" max="6" width="12.7109375" style="5" customWidth="1"/>
    <col min="7" max="7" width="1.7109375" style="5" customWidth="1"/>
    <col min="8" max="8" width="12.7109375" style="4" customWidth="1"/>
    <col min="9" max="9" width="2.7109375" style="4" customWidth="1"/>
    <col min="10" max="10" width="12.7109375" style="5" customWidth="1"/>
    <col min="11" max="11" width="1.7109375" style="5" customWidth="1"/>
    <col min="12" max="12" width="12.7109375" style="4" customWidth="1"/>
    <col min="13" max="16384" width="9.140625" style="4" customWidth="1"/>
  </cols>
  <sheetData>
    <row r="1" ht="12.75">
      <c r="A1" s="4" t="s">
        <v>2</v>
      </c>
    </row>
    <row r="3" ht="12.75">
      <c r="A3" s="6" t="s">
        <v>3</v>
      </c>
    </row>
    <row r="4" spans="1:13" ht="12.75">
      <c r="A4" s="26" t="s">
        <v>4</v>
      </c>
      <c r="B4" s="8"/>
      <c r="C4" s="8"/>
      <c r="D4" s="8"/>
      <c r="E4" s="8"/>
      <c r="F4" s="9"/>
      <c r="G4" s="9"/>
      <c r="H4" s="8"/>
      <c r="I4" s="8"/>
      <c r="J4" s="9"/>
      <c r="K4" s="9"/>
      <c r="L4" s="8"/>
      <c r="M4" s="27"/>
    </row>
    <row r="7" spans="1:12" ht="12.75">
      <c r="A7" s="10"/>
      <c r="B7" s="11"/>
      <c r="C7" s="11"/>
      <c r="D7" s="11"/>
      <c r="E7" s="11"/>
      <c r="F7" s="12"/>
      <c r="G7" s="12"/>
      <c r="H7" s="11"/>
      <c r="I7" s="11"/>
      <c r="J7" s="12"/>
      <c r="K7" s="12"/>
      <c r="L7" s="13"/>
    </row>
    <row r="8" spans="1:12" ht="12.75">
      <c r="A8" s="353" t="s">
        <v>81</v>
      </c>
      <c r="B8" s="354"/>
      <c r="C8" s="354"/>
      <c r="D8" s="354"/>
      <c r="E8" s="354"/>
      <c r="F8" s="354"/>
      <c r="G8" s="354"/>
      <c r="H8" s="354"/>
      <c r="I8" s="354"/>
      <c r="J8" s="354"/>
      <c r="K8" s="354"/>
      <c r="L8" s="355"/>
    </row>
    <row r="9" spans="1:12" ht="12.75">
      <c r="A9" s="356" t="s">
        <v>146</v>
      </c>
      <c r="B9" s="354"/>
      <c r="C9" s="354"/>
      <c r="D9" s="354"/>
      <c r="E9" s="354"/>
      <c r="F9" s="354"/>
      <c r="G9" s="354"/>
      <c r="H9" s="354"/>
      <c r="I9" s="354"/>
      <c r="J9" s="354"/>
      <c r="K9" s="354"/>
      <c r="L9" s="355"/>
    </row>
    <row r="10" spans="1:12" ht="12.75">
      <c r="A10" s="357" t="s">
        <v>5</v>
      </c>
      <c r="B10" s="358"/>
      <c r="C10" s="358"/>
      <c r="D10" s="358"/>
      <c r="E10" s="358"/>
      <c r="F10" s="358"/>
      <c r="G10" s="358"/>
      <c r="H10" s="358"/>
      <c r="I10" s="358"/>
      <c r="J10" s="358"/>
      <c r="K10" s="358"/>
      <c r="L10" s="359"/>
    </row>
    <row r="11" spans="1:12" ht="12.75">
      <c r="A11" s="15"/>
      <c r="B11" s="8"/>
      <c r="C11" s="8"/>
      <c r="D11" s="8"/>
      <c r="E11" s="8"/>
      <c r="F11" s="9"/>
      <c r="G11" s="9"/>
      <c r="H11" s="8"/>
      <c r="I11" s="8"/>
      <c r="J11" s="9"/>
      <c r="K11" s="9"/>
      <c r="L11" s="16"/>
    </row>
    <row r="14" spans="6:12" ht="12.75">
      <c r="F14" s="350" t="s">
        <v>147</v>
      </c>
      <c r="G14" s="350"/>
      <c r="H14" s="350"/>
      <c r="J14" s="350" t="s">
        <v>149</v>
      </c>
      <c r="K14" s="350"/>
      <c r="L14" s="350"/>
    </row>
    <row r="15" spans="6:13" ht="12.75">
      <c r="F15" s="350" t="s">
        <v>148</v>
      </c>
      <c r="G15" s="350"/>
      <c r="H15" s="350"/>
      <c r="J15" s="350" t="s">
        <v>150</v>
      </c>
      <c r="K15" s="350"/>
      <c r="L15" s="350"/>
      <c r="M15" s="113"/>
    </row>
    <row r="16" spans="4:12" ht="12.75">
      <c r="D16" s="18" t="s">
        <v>70</v>
      </c>
      <c r="E16" s="18"/>
      <c r="F16" s="18" t="s">
        <v>116</v>
      </c>
      <c r="G16" s="14"/>
      <c r="H16" s="17" t="s">
        <v>85</v>
      </c>
      <c r="I16" s="17"/>
      <c r="J16" s="18" t="s">
        <v>116</v>
      </c>
      <c r="K16" s="14"/>
      <c r="L16" s="17" t="s">
        <v>85</v>
      </c>
    </row>
    <row r="17" spans="6:12" s="5" customFormat="1" ht="13.5">
      <c r="F17" s="19" t="s">
        <v>6</v>
      </c>
      <c r="G17" s="28"/>
      <c r="H17" s="152" t="s">
        <v>6</v>
      </c>
      <c r="I17" s="19"/>
      <c r="J17" s="19" t="s">
        <v>6</v>
      </c>
      <c r="K17" s="28"/>
      <c r="L17" s="152" t="s">
        <v>6</v>
      </c>
    </row>
    <row r="18" spans="6:12" s="5" customFormat="1" ht="13.5">
      <c r="F18" s="19"/>
      <c r="G18" s="28"/>
      <c r="H18" s="152" t="s">
        <v>115</v>
      </c>
      <c r="I18" s="19"/>
      <c r="J18" s="19"/>
      <c r="K18" s="28"/>
      <c r="L18" s="152" t="s">
        <v>115</v>
      </c>
    </row>
    <row r="19" spans="7:11" ht="12.75">
      <c r="G19" s="29"/>
      <c r="K19" s="29"/>
    </row>
    <row r="20" spans="1:12" ht="12.75">
      <c r="A20" s="5" t="s">
        <v>14</v>
      </c>
      <c r="F20" s="20">
        <v>2498147</v>
      </c>
      <c r="G20" s="34"/>
      <c r="H20" s="116">
        <v>7355320</v>
      </c>
      <c r="I20" s="21"/>
      <c r="J20" s="115">
        <v>15715928</v>
      </c>
      <c r="K20" s="34"/>
      <c r="L20" s="79">
        <v>34198759</v>
      </c>
    </row>
    <row r="21" spans="6:12" ht="12.75">
      <c r="F21" s="20"/>
      <c r="G21" s="34"/>
      <c r="H21" s="116"/>
      <c r="I21" s="21"/>
      <c r="J21" s="115"/>
      <c r="K21" s="34"/>
      <c r="L21" s="79"/>
    </row>
    <row r="22" spans="2:13" s="30" customFormat="1" ht="12.75">
      <c r="B22" s="4" t="s">
        <v>9</v>
      </c>
      <c r="C22" s="27"/>
      <c r="D22" s="4"/>
      <c r="E22" s="4"/>
      <c r="F22" s="20">
        <v>-2256912</v>
      </c>
      <c r="G22" s="34"/>
      <c r="H22" s="116">
        <v>-5757277</v>
      </c>
      <c r="I22" s="21"/>
      <c r="J22" s="115">
        <v>-12231303</v>
      </c>
      <c r="K22" s="34"/>
      <c r="L22" s="79">
        <v>-24984049</v>
      </c>
      <c r="M22" s="4"/>
    </row>
    <row r="23" spans="6:12" ht="12.75">
      <c r="F23" s="72"/>
      <c r="G23" s="34"/>
      <c r="H23" s="119"/>
      <c r="I23" s="21"/>
      <c r="J23" s="122"/>
      <c r="K23" s="34"/>
      <c r="L23" s="114"/>
    </row>
    <row r="24" spans="1:12" ht="12.75">
      <c r="A24" s="5" t="s">
        <v>11</v>
      </c>
      <c r="F24" s="20">
        <f>SUM(F20:F23)</f>
        <v>241235</v>
      </c>
      <c r="G24" s="20"/>
      <c r="H24" s="117">
        <f>SUM(H20:H23)</f>
        <v>1598043</v>
      </c>
      <c r="I24" s="21"/>
      <c r="J24" s="115">
        <f>SUM(J20:J23)</f>
        <v>3484625</v>
      </c>
      <c r="K24" s="34"/>
      <c r="L24" s="79">
        <f>SUM(L20:L23)</f>
        <v>9214710</v>
      </c>
    </row>
    <row r="25" spans="6:12" ht="12.75">
      <c r="F25" s="20"/>
      <c r="G25" s="34"/>
      <c r="H25" s="116"/>
      <c r="I25" s="21"/>
      <c r="J25" s="115"/>
      <c r="K25" s="34"/>
      <c r="L25" s="79"/>
    </row>
    <row r="26" spans="2:12" ht="12.75">
      <c r="B26" s="4" t="s">
        <v>12</v>
      </c>
      <c r="F26" s="20">
        <v>133937</v>
      </c>
      <c r="G26" s="34"/>
      <c r="H26" s="116">
        <v>117659</v>
      </c>
      <c r="I26" s="21"/>
      <c r="J26" s="115">
        <v>574861</v>
      </c>
      <c r="K26" s="34"/>
      <c r="L26" s="79">
        <v>268194</v>
      </c>
    </row>
    <row r="27" spans="2:13" s="30" customFormat="1" ht="12.75">
      <c r="B27" s="4" t="s">
        <v>151</v>
      </c>
      <c r="C27" s="4"/>
      <c r="D27" s="4"/>
      <c r="E27" s="4"/>
      <c r="F27" s="20">
        <v>-943066</v>
      </c>
      <c r="G27" s="34"/>
      <c r="H27" s="116">
        <v>-970767</v>
      </c>
      <c r="I27" s="21"/>
      <c r="J27" s="115">
        <v>-3342435</v>
      </c>
      <c r="K27" s="34"/>
      <c r="L27" s="79">
        <v>-3266404</v>
      </c>
      <c r="M27" s="4"/>
    </row>
    <row r="28" spans="6:12" ht="12.75">
      <c r="F28" s="72"/>
      <c r="G28" s="34"/>
      <c r="H28" s="119"/>
      <c r="I28" s="21"/>
      <c r="J28" s="122"/>
      <c r="K28" s="34"/>
      <c r="L28" s="114"/>
    </row>
    <row r="29" spans="1:12" ht="12.75">
      <c r="A29" s="5" t="s">
        <v>241</v>
      </c>
      <c r="F29" s="148">
        <f>SUM(F24:F28)</f>
        <v>-567894</v>
      </c>
      <c r="G29" s="79"/>
      <c r="H29" s="120">
        <f>SUM(H24:H28)</f>
        <v>744935</v>
      </c>
      <c r="I29" s="79"/>
      <c r="J29" s="150">
        <f>SUM(J24:J28)</f>
        <v>717051</v>
      </c>
      <c r="K29" s="79"/>
      <c r="L29" s="79">
        <f>SUM(L24:L28)</f>
        <v>6216500</v>
      </c>
    </row>
    <row r="30" spans="1:12" ht="12.75">
      <c r="A30" s="5"/>
      <c r="F30" s="20"/>
      <c r="G30" s="34"/>
      <c r="H30" s="116"/>
      <c r="I30" s="21"/>
      <c r="J30" s="115"/>
      <c r="K30" s="34"/>
      <c r="L30" s="79"/>
    </row>
    <row r="31" spans="1:12" ht="12.75">
      <c r="A31" s="5"/>
      <c r="B31" s="4" t="s">
        <v>152</v>
      </c>
      <c r="F31" s="115">
        <v>0</v>
      </c>
      <c r="G31" s="103"/>
      <c r="H31" s="116">
        <v>0</v>
      </c>
      <c r="I31" s="117"/>
      <c r="J31" s="115">
        <v>0</v>
      </c>
      <c r="K31" s="103"/>
      <c r="L31" s="120">
        <v>0</v>
      </c>
    </row>
    <row r="32" spans="1:12" ht="12.75">
      <c r="A32" s="5"/>
      <c r="F32" s="72"/>
      <c r="G32" s="34"/>
      <c r="H32" s="119"/>
      <c r="I32" s="21"/>
      <c r="J32" s="122"/>
      <c r="K32" s="34"/>
      <c r="L32" s="114"/>
    </row>
    <row r="33" spans="1:12" ht="12.75">
      <c r="A33" s="5" t="s">
        <v>239</v>
      </c>
      <c r="F33" s="148">
        <f>SUM(F29:F32)</f>
        <v>-567894</v>
      </c>
      <c r="G33" s="79"/>
      <c r="H33" s="120">
        <f>SUM(H29:H32)</f>
        <v>744935</v>
      </c>
      <c r="I33" s="79"/>
      <c r="J33" s="150">
        <f>SUM(J29:J32)</f>
        <v>717051</v>
      </c>
      <c r="K33" s="79"/>
      <c r="L33" s="79">
        <f>SUM(L29:L32)</f>
        <v>6216500</v>
      </c>
    </row>
    <row r="34" spans="6:12" ht="12.75">
      <c r="F34" s="20"/>
      <c r="G34" s="34"/>
      <c r="H34" s="116"/>
      <c r="I34" s="21"/>
      <c r="J34" s="115"/>
      <c r="K34" s="34"/>
      <c r="L34" s="79"/>
    </row>
    <row r="35" spans="2:12" ht="12.75">
      <c r="B35" s="4" t="s">
        <v>153</v>
      </c>
      <c r="D35" s="88" t="s">
        <v>57</v>
      </c>
      <c r="E35" s="17"/>
      <c r="F35" s="34">
        <v>123206</v>
      </c>
      <c r="G35" s="34"/>
      <c r="H35" s="118">
        <v>-246973</v>
      </c>
      <c r="I35" s="35"/>
      <c r="J35" s="103">
        <v>-143397</v>
      </c>
      <c r="K35" s="34"/>
      <c r="L35" s="101">
        <v>-1352469</v>
      </c>
    </row>
    <row r="36" spans="4:12" ht="12.75">
      <c r="D36" s="88"/>
      <c r="E36" s="17"/>
      <c r="F36" s="72"/>
      <c r="G36" s="34"/>
      <c r="H36" s="119"/>
      <c r="I36" s="21"/>
      <c r="J36" s="122"/>
      <c r="K36" s="34"/>
      <c r="L36" s="114"/>
    </row>
    <row r="37" spans="1:12" ht="12.75">
      <c r="A37" s="5" t="s">
        <v>240</v>
      </c>
      <c r="D37" s="88"/>
      <c r="E37" s="17"/>
      <c r="F37" s="20">
        <f>SUM(F33:F36)</f>
        <v>-444688</v>
      </c>
      <c r="G37" s="34"/>
      <c r="H37" s="116">
        <f>SUM(H33:H36)</f>
        <v>497962</v>
      </c>
      <c r="I37" s="21"/>
      <c r="J37" s="115">
        <f>SUM(J33:J36)</f>
        <v>573654</v>
      </c>
      <c r="K37" s="34"/>
      <c r="L37" s="79">
        <f>SUM(L33:L36)</f>
        <v>4864031</v>
      </c>
    </row>
    <row r="38" spans="1:12" ht="12.75">
      <c r="A38" s="5"/>
      <c r="D38" s="88"/>
      <c r="E38" s="17"/>
      <c r="F38" s="20"/>
      <c r="G38" s="34"/>
      <c r="H38" s="116"/>
      <c r="I38" s="21"/>
      <c r="J38" s="115"/>
      <c r="K38" s="34"/>
      <c r="L38" s="79"/>
    </row>
    <row r="39" spans="1:12" ht="12.75">
      <c r="A39" s="5" t="s">
        <v>159</v>
      </c>
      <c r="D39" s="88"/>
      <c r="E39" s="17"/>
      <c r="F39" s="115">
        <v>0</v>
      </c>
      <c r="G39" s="103"/>
      <c r="H39" s="116">
        <v>0</v>
      </c>
      <c r="I39" s="117"/>
      <c r="J39" s="115">
        <v>0</v>
      </c>
      <c r="K39" s="34"/>
      <c r="L39" s="79">
        <v>-3830393</v>
      </c>
    </row>
    <row r="40" spans="4:12" ht="12.75">
      <c r="D40" s="30"/>
      <c r="F40" s="72"/>
      <c r="G40" s="34"/>
      <c r="H40" s="119"/>
      <c r="I40" s="21"/>
      <c r="J40" s="122"/>
      <c r="K40" s="34"/>
      <c r="L40" s="114"/>
    </row>
    <row r="41" spans="1:12" ht="13.5" thickBot="1">
      <c r="A41" s="5" t="s">
        <v>242</v>
      </c>
      <c r="D41" s="88" t="s">
        <v>49</v>
      </c>
      <c r="F41" s="25">
        <f>SUM(F37:F40)</f>
        <v>-444688</v>
      </c>
      <c r="G41" s="34"/>
      <c r="H41" s="121">
        <f>SUM(H37:H40)</f>
        <v>497962</v>
      </c>
      <c r="I41" s="21"/>
      <c r="J41" s="123">
        <f>SUM(J37:J40)</f>
        <v>573654</v>
      </c>
      <c r="K41" s="34"/>
      <c r="L41" s="80">
        <f>SUM(L37:L40)</f>
        <v>1033638</v>
      </c>
    </row>
    <row r="42" spans="1:12" ht="12.75">
      <c r="A42" s="5"/>
      <c r="D42" s="88"/>
      <c r="F42" s="34"/>
      <c r="G42" s="34"/>
      <c r="H42" s="118"/>
      <c r="I42" s="21"/>
      <c r="J42" s="103"/>
      <c r="K42" s="34"/>
      <c r="L42" s="101"/>
    </row>
    <row r="43" spans="1:12" ht="12.75">
      <c r="A43" s="5" t="s">
        <v>154</v>
      </c>
      <c r="D43" s="30"/>
      <c r="F43" s="20"/>
      <c r="G43" s="34"/>
      <c r="H43" s="118"/>
      <c r="I43" s="21"/>
      <c r="J43" s="115"/>
      <c r="K43" s="34"/>
      <c r="L43" s="101"/>
    </row>
    <row r="44" spans="1:12" ht="12.75">
      <c r="A44" s="5"/>
      <c r="B44" s="4" t="s">
        <v>155</v>
      </c>
      <c r="D44" s="30"/>
      <c r="F44" s="149">
        <f>F41</f>
        <v>-444688</v>
      </c>
      <c r="G44" s="101"/>
      <c r="H44" s="105">
        <f>H41</f>
        <v>497962</v>
      </c>
      <c r="I44" s="101"/>
      <c r="J44" s="151">
        <f>J41</f>
        <v>573654</v>
      </c>
      <c r="K44" s="101"/>
      <c r="L44" s="101">
        <f>L41</f>
        <v>1033638</v>
      </c>
    </row>
    <row r="45" spans="1:12" ht="12.75">
      <c r="A45" s="5"/>
      <c r="B45" s="4" t="s">
        <v>120</v>
      </c>
      <c r="D45" s="30"/>
      <c r="F45" s="115">
        <v>0</v>
      </c>
      <c r="G45" s="103"/>
      <c r="H45" s="118">
        <v>0</v>
      </c>
      <c r="I45" s="117"/>
      <c r="J45" s="115">
        <v>0</v>
      </c>
      <c r="K45" s="103"/>
      <c r="L45" s="105">
        <v>0</v>
      </c>
    </row>
    <row r="46" spans="1:12" ht="13.5" thickBot="1">
      <c r="A46" s="5" t="s">
        <v>242</v>
      </c>
      <c r="D46" s="30"/>
      <c r="F46" s="25">
        <f>SUM(F44:F45)</f>
        <v>-444688</v>
      </c>
      <c r="G46" s="34"/>
      <c r="H46" s="121">
        <f>SUM(H44:H45)</f>
        <v>497962</v>
      </c>
      <c r="I46" s="21"/>
      <c r="J46" s="123">
        <f>SUM(J44:J45)</f>
        <v>573654</v>
      </c>
      <c r="K46" s="34"/>
      <c r="L46" s="80">
        <f>SUM(L44:L45)</f>
        <v>1033638</v>
      </c>
    </row>
    <row r="47" spans="1:12" ht="12.75">
      <c r="A47" s="5"/>
      <c r="D47" s="30"/>
      <c r="F47" s="20"/>
      <c r="G47" s="34"/>
      <c r="H47" s="75"/>
      <c r="I47" s="21"/>
      <c r="J47" s="20"/>
      <c r="K47" s="34"/>
      <c r="L47" s="101"/>
    </row>
    <row r="48" spans="1:12" ht="12.75">
      <c r="A48" s="5"/>
      <c r="D48" s="30"/>
      <c r="F48" s="20"/>
      <c r="G48" s="34"/>
      <c r="H48" s="75"/>
      <c r="I48" s="21"/>
      <c r="J48" s="20"/>
      <c r="K48" s="34"/>
      <c r="L48" s="101"/>
    </row>
    <row r="49" spans="1:12" ht="12.75">
      <c r="A49" s="5" t="s">
        <v>156</v>
      </c>
      <c r="D49" s="30"/>
      <c r="F49" s="20"/>
      <c r="G49" s="34"/>
      <c r="H49" s="75"/>
      <c r="I49" s="21"/>
      <c r="J49" s="20"/>
      <c r="K49" s="34"/>
      <c r="L49" s="101"/>
    </row>
    <row r="50" spans="1:12" ht="12.75">
      <c r="A50" s="5"/>
      <c r="D50" s="30"/>
      <c r="F50" s="20"/>
      <c r="G50" s="34"/>
      <c r="H50" s="75"/>
      <c r="I50" s="21"/>
      <c r="J50" s="20"/>
      <c r="K50" s="34"/>
      <c r="L50" s="101"/>
    </row>
    <row r="51" spans="1:12" ht="13.5" thickBot="1">
      <c r="A51" s="81" t="s">
        <v>157</v>
      </c>
      <c r="D51" s="88" t="s">
        <v>216</v>
      </c>
      <c r="F51" s="124">
        <f>F41/16300000*10</f>
        <v>-0.2728147239263804</v>
      </c>
      <c r="G51" s="125"/>
      <c r="H51" s="126">
        <v>0.39</v>
      </c>
      <c r="I51" s="127"/>
      <c r="J51" s="124">
        <f>J41/16300000*10</f>
        <v>0.3519349693251534</v>
      </c>
      <c r="K51" s="128"/>
      <c r="L51" s="129">
        <v>2.58</v>
      </c>
    </row>
    <row r="52" spans="4:12" ht="12.75">
      <c r="D52" s="30"/>
      <c r="F52" s="130"/>
      <c r="G52" s="128"/>
      <c r="H52" s="131"/>
      <c r="I52" s="131"/>
      <c r="J52" s="130"/>
      <c r="K52" s="128"/>
      <c r="L52" s="131"/>
    </row>
    <row r="53" spans="1:12" ht="13.5" thickBot="1">
      <c r="A53" s="81" t="s">
        <v>158</v>
      </c>
      <c r="F53" s="132" t="s">
        <v>222</v>
      </c>
      <c r="G53" s="128"/>
      <c r="H53" s="129" t="s">
        <v>222</v>
      </c>
      <c r="I53" s="131"/>
      <c r="J53" s="132" t="s">
        <v>222</v>
      </c>
      <c r="K53" s="128"/>
      <c r="L53" s="129" t="s">
        <v>222</v>
      </c>
    </row>
    <row r="54" spans="1:12" ht="12.75">
      <c r="A54" s="5"/>
      <c r="F54" s="20"/>
      <c r="G54" s="34"/>
      <c r="H54" s="21"/>
      <c r="I54" s="21"/>
      <c r="J54" s="20"/>
      <c r="K54" s="34"/>
      <c r="L54" s="21"/>
    </row>
    <row r="55" spans="6:12" ht="12.75">
      <c r="F55" s="70"/>
      <c r="G55" s="70"/>
      <c r="H55" s="71"/>
      <c r="I55" s="71"/>
      <c r="J55" s="70"/>
      <c r="K55" s="70"/>
      <c r="L55" s="71"/>
    </row>
    <row r="56" spans="6:12" ht="12.75">
      <c r="F56" s="70"/>
      <c r="G56" s="70"/>
      <c r="H56" s="71"/>
      <c r="I56" s="71"/>
      <c r="J56" s="70"/>
      <c r="K56" s="70"/>
      <c r="L56" s="71"/>
    </row>
    <row r="57" spans="1:12" ht="12.75" customHeight="1">
      <c r="A57" s="348"/>
      <c r="B57" s="349"/>
      <c r="C57" s="349"/>
      <c r="D57" s="349"/>
      <c r="E57" s="349"/>
      <c r="F57" s="349"/>
      <c r="G57" s="349"/>
      <c r="H57" s="349"/>
      <c r="I57" s="96"/>
      <c r="J57" s="96"/>
      <c r="K57" s="96"/>
      <c r="L57" s="96"/>
    </row>
    <row r="58" spans="1:11" ht="12.75">
      <c r="A58" s="349"/>
      <c r="B58" s="349"/>
      <c r="C58" s="349"/>
      <c r="D58" s="349"/>
      <c r="E58" s="349"/>
      <c r="F58" s="349"/>
      <c r="G58" s="349"/>
      <c r="H58" s="349"/>
      <c r="J58" s="4"/>
      <c r="K58" s="4"/>
    </row>
    <row r="59" spans="1:12" ht="12.75" customHeight="1">
      <c r="A59" s="348" t="s">
        <v>145</v>
      </c>
      <c r="B59" s="348"/>
      <c r="C59" s="348"/>
      <c r="D59" s="348"/>
      <c r="E59" s="348"/>
      <c r="F59" s="348"/>
      <c r="G59" s="348"/>
      <c r="H59" s="348"/>
      <c r="I59" s="352"/>
      <c r="J59" s="352"/>
      <c r="K59" s="352"/>
      <c r="L59" s="352"/>
    </row>
    <row r="60" spans="1:12" ht="27.75" customHeight="1">
      <c r="A60" s="348"/>
      <c r="B60" s="348"/>
      <c r="C60" s="348"/>
      <c r="D60" s="348"/>
      <c r="E60" s="348"/>
      <c r="F60" s="348"/>
      <c r="G60" s="348"/>
      <c r="H60" s="348"/>
      <c r="I60" s="352"/>
      <c r="J60" s="352"/>
      <c r="K60" s="352"/>
      <c r="L60" s="352"/>
    </row>
    <row r="62" spans="1:12" ht="12.75">
      <c r="A62" s="351"/>
      <c r="B62" s="351"/>
      <c r="C62" s="351"/>
      <c r="D62" s="351"/>
      <c r="E62" s="351"/>
      <c r="F62" s="351"/>
      <c r="G62" s="351"/>
      <c r="H62" s="351"/>
      <c r="I62" s="351"/>
      <c r="J62" s="351"/>
      <c r="K62" s="351"/>
      <c r="L62" s="351"/>
    </row>
    <row r="63" spans="1:12" ht="12.75">
      <c r="A63" s="351"/>
      <c r="B63" s="351"/>
      <c r="C63" s="351"/>
      <c r="D63" s="351"/>
      <c r="E63" s="351"/>
      <c r="F63" s="351"/>
      <c r="G63" s="351"/>
      <c r="H63" s="351"/>
      <c r="I63" s="351"/>
      <c r="J63" s="351"/>
      <c r="K63" s="351"/>
      <c r="L63" s="351"/>
    </row>
    <row r="64" spans="1:12" ht="12.75">
      <c r="A64" s="351"/>
      <c r="B64" s="351"/>
      <c r="C64" s="351"/>
      <c r="D64" s="351"/>
      <c r="E64" s="351"/>
      <c r="F64" s="351"/>
      <c r="G64" s="351"/>
      <c r="H64" s="351"/>
      <c r="I64" s="351"/>
      <c r="J64" s="351"/>
      <c r="K64" s="351"/>
      <c r="L64" s="351"/>
    </row>
    <row r="65" spans="1:12" ht="12.75">
      <c r="A65" s="33"/>
      <c r="B65" s="33"/>
      <c r="C65" s="33"/>
      <c r="D65" s="33"/>
      <c r="E65" s="33"/>
      <c r="F65" s="33"/>
      <c r="G65" s="33"/>
      <c r="H65" s="33"/>
      <c r="I65" s="33"/>
      <c r="J65" s="33"/>
      <c r="K65" s="33"/>
      <c r="L65" s="33"/>
    </row>
  </sheetData>
  <mergeCells count="10">
    <mergeCell ref="A8:L8"/>
    <mergeCell ref="A9:L9"/>
    <mergeCell ref="A10:L10"/>
    <mergeCell ref="J14:L14"/>
    <mergeCell ref="F14:H14"/>
    <mergeCell ref="A57:H58"/>
    <mergeCell ref="F15:H15"/>
    <mergeCell ref="J15:L15"/>
    <mergeCell ref="A62:L64"/>
    <mergeCell ref="A59:L60"/>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showGridLines="0" workbookViewId="0" topLeftCell="A19">
      <selection activeCell="H39" sqref="H39"/>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3.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53" t="s">
        <v>113</v>
      </c>
      <c r="B8" s="354"/>
      <c r="C8" s="354"/>
      <c r="D8" s="354"/>
      <c r="E8" s="354"/>
      <c r="F8" s="354"/>
      <c r="G8" s="354"/>
      <c r="H8" s="355"/>
    </row>
    <row r="9" spans="1:8" ht="12.75">
      <c r="A9" s="360" t="str">
        <f>CIS!A10</f>
        <v>(The  figures  have  not  been  audited)</v>
      </c>
      <c r="B9" s="358"/>
      <c r="C9" s="358"/>
      <c r="D9" s="358"/>
      <c r="E9" s="358"/>
      <c r="F9" s="358"/>
      <c r="G9" s="358"/>
      <c r="H9" s="359"/>
    </row>
    <row r="10" spans="1:8" ht="12" customHeight="1">
      <c r="A10" s="15"/>
      <c r="B10" s="8"/>
      <c r="C10" s="8"/>
      <c r="D10" s="8"/>
      <c r="E10" s="8"/>
      <c r="F10" s="9"/>
      <c r="G10" s="8"/>
      <c r="H10" s="16"/>
    </row>
    <row r="11" ht="12" customHeight="1"/>
    <row r="12" ht="12" customHeight="1"/>
    <row r="13" spans="6:8" ht="12.75">
      <c r="F13" s="18" t="s">
        <v>114</v>
      </c>
      <c r="H13" s="18" t="s">
        <v>114</v>
      </c>
    </row>
    <row r="14" spans="6:8" ht="12.75">
      <c r="F14" s="18" t="s">
        <v>116</v>
      </c>
      <c r="H14" s="18" t="s">
        <v>85</v>
      </c>
    </row>
    <row r="15" spans="4:8" ht="12.75">
      <c r="D15" s="18" t="s">
        <v>70</v>
      </c>
      <c r="E15" s="17"/>
      <c r="F15" s="18" t="s">
        <v>117</v>
      </c>
      <c r="H15" s="18" t="s">
        <v>115</v>
      </c>
    </row>
    <row r="16" spans="6:8" ht="13.5">
      <c r="F16" s="19" t="s">
        <v>6</v>
      </c>
      <c r="H16" s="19" t="s">
        <v>6</v>
      </c>
    </row>
    <row r="17" ht="12" customHeight="1">
      <c r="F17" s="18"/>
    </row>
    <row r="18" spans="2:8" ht="12.75">
      <c r="B18" s="5" t="s">
        <v>133</v>
      </c>
      <c r="F18" s="20"/>
      <c r="H18" s="79"/>
    </row>
    <row r="19" spans="2:8" ht="12.75">
      <c r="B19" s="4" t="s">
        <v>142</v>
      </c>
      <c r="D19" s="88" t="s">
        <v>43</v>
      </c>
      <c r="F19" s="20">
        <v>8695625</v>
      </c>
      <c r="G19" s="21"/>
      <c r="H19" s="79">
        <v>746548</v>
      </c>
    </row>
    <row r="20" spans="4:8" ht="12.75">
      <c r="D20" s="17"/>
      <c r="F20" s="34"/>
      <c r="G20" s="21"/>
      <c r="H20" s="79"/>
    </row>
    <row r="21" spans="2:8" ht="12.75">
      <c r="B21" s="4" t="s">
        <v>135</v>
      </c>
      <c r="F21" s="22">
        <v>6084184</v>
      </c>
      <c r="G21" s="21"/>
      <c r="H21" s="97">
        <v>4374270</v>
      </c>
    </row>
    <row r="22" spans="2:8" ht="12.75">
      <c r="B22" s="4" t="s">
        <v>136</v>
      </c>
      <c r="F22" s="23">
        <v>5321738</v>
      </c>
      <c r="G22" s="21"/>
      <c r="H22" s="98">
        <v>5804238</v>
      </c>
    </row>
    <row r="23" spans="2:8" ht="12.75">
      <c r="B23" s="4" t="s">
        <v>137</v>
      </c>
      <c r="D23" s="17"/>
      <c r="F23" s="93">
        <v>414391</v>
      </c>
      <c r="G23" s="21"/>
      <c r="H23" s="98">
        <v>10331452</v>
      </c>
    </row>
    <row r="24" spans="2:8" ht="12.75">
      <c r="B24" s="4" t="s">
        <v>224</v>
      </c>
      <c r="D24" s="17"/>
      <c r="F24" s="93">
        <v>612867</v>
      </c>
      <c r="G24" s="21"/>
      <c r="H24" s="160">
        <v>0</v>
      </c>
    </row>
    <row r="25" spans="2:8" ht="12.75">
      <c r="B25" s="4" t="s">
        <v>138</v>
      </c>
      <c r="D25" s="17"/>
      <c r="F25" s="23">
        <v>4141932</v>
      </c>
      <c r="G25" s="21"/>
      <c r="H25" s="98">
        <v>10438499</v>
      </c>
    </row>
    <row r="26" spans="2:8" ht="12.75">
      <c r="B26" s="4" t="s">
        <v>139</v>
      </c>
      <c r="D26" s="17"/>
      <c r="F26" s="24">
        <v>3546767</v>
      </c>
      <c r="G26" s="21"/>
      <c r="H26" s="100">
        <v>1661958</v>
      </c>
    </row>
    <row r="27" spans="2:8" ht="12" customHeight="1">
      <c r="B27" s="5" t="s">
        <v>134</v>
      </c>
      <c r="F27" s="24">
        <f>SUM(F21:F26)</f>
        <v>20121879</v>
      </c>
      <c r="G27" s="21"/>
      <c r="H27" s="99">
        <f>SUM(H21:H26)</f>
        <v>32610417</v>
      </c>
    </row>
    <row r="28" spans="2:8" ht="12" customHeight="1">
      <c r="B28" s="5"/>
      <c r="F28" s="34"/>
      <c r="G28" s="21"/>
      <c r="H28" s="101"/>
    </row>
    <row r="29" spans="2:8" ht="13.5" thickBot="1">
      <c r="B29" s="5" t="s">
        <v>140</v>
      </c>
      <c r="F29" s="25">
        <f>F19+F27</f>
        <v>28817504</v>
      </c>
      <c r="H29" s="25">
        <f>H19+H27</f>
        <v>33356965</v>
      </c>
    </row>
    <row r="30" spans="6:8" ht="12" customHeight="1">
      <c r="F30" s="20"/>
      <c r="G30" s="21"/>
      <c r="H30" s="79"/>
    </row>
    <row r="31" spans="1:8" ht="13.5">
      <c r="A31" s="1"/>
      <c r="B31" s="2"/>
      <c r="F31" s="20"/>
      <c r="G31" s="21"/>
      <c r="H31" s="79"/>
    </row>
    <row r="32" spans="1:8" ht="12" customHeight="1">
      <c r="A32" s="1"/>
      <c r="B32" s="102" t="s">
        <v>118</v>
      </c>
      <c r="F32" s="20"/>
      <c r="G32" s="21"/>
      <c r="H32" s="79"/>
    </row>
    <row r="33" spans="1:8" ht="12.75">
      <c r="A33" s="2"/>
      <c r="B33" s="3" t="s">
        <v>126</v>
      </c>
      <c r="F33" s="112">
        <v>16300000</v>
      </c>
      <c r="G33" s="94"/>
      <c r="H33" s="111">
        <v>16300000</v>
      </c>
    </row>
    <row r="34" spans="1:8" ht="12.75">
      <c r="A34" s="2"/>
      <c r="B34" s="3" t="s">
        <v>127</v>
      </c>
      <c r="F34" s="93">
        <v>4663468</v>
      </c>
      <c r="G34" s="21"/>
      <c r="H34" s="98">
        <v>4674569</v>
      </c>
    </row>
    <row r="35" spans="1:8" ht="12.75">
      <c r="A35" s="2"/>
      <c r="B35" s="3" t="s">
        <v>143</v>
      </c>
      <c r="F35" s="23">
        <f>Equity!G30</f>
        <v>4998172</v>
      </c>
      <c r="G35" s="21"/>
      <c r="H35" s="98">
        <v>1022312</v>
      </c>
    </row>
    <row r="36" spans="1:8" ht="12.75">
      <c r="A36" s="2"/>
      <c r="B36" s="3" t="s">
        <v>128</v>
      </c>
      <c r="F36" s="154">
        <v>0</v>
      </c>
      <c r="G36" s="21"/>
      <c r="H36" s="100">
        <v>5032206</v>
      </c>
    </row>
    <row r="37" spans="1:8" ht="12.75">
      <c r="A37" s="2"/>
      <c r="B37" s="106" t="s">
        <v>119</v>
      </c>
      <c r="F37" s="34">
        <f>SUM(F33:F36)</f>
        <v>25961640</v>
      </c>
      <c r="G37" s="21"/>
      <c r="H37" s="101">
        <f>SUM(H33:H36)</f>
        <v>27029087</v>
      </c>
    </row>
    <row r="38" spans="1:8" ht="12.75">
      <c r="A38" s="2"/>
      <c r="B38" s="106" t="s">
        <v>120</v>
      </c>
      <c r="F38" s="104">
        <v>0</v>
      </c>
      <c r="G38" s="21"/>
      <c r="H38" s="105">
        <v>0</v>
      </c>
    </row>
    <row r="39" spans="1:8" ht="12.75">
      <c r="A39" s="2"/>
      <c r="B39" s="106" t="s">
        <v>141</v>
      </c>
      <c r="F39" s="107">
        <f>SUM(F37:F38)</f>
        <v>25961640</v>
      </c>
      <c r="G39" s="21"/>
      <c r="H39" s="108">
        <f>SUM(H37:H38)</f>
        <v>27029087</v>
      </c>
    </row>
    <row r="40" spans="1:8" ht="12.75">
      <c r="A40" s="2"/>
      <c r="B40" s="106"/>
      <c r="F40" s="103"/>
      <c r="G40" s="21"/>
      <c r="H40" s="105"/>
    </row>
    <row r="41" spans="1:8" ht="12.75">
      <c r="A41" s="2"/>
      <c r="B41" s="106" t="s">
        <v>121</v>
      </c>
      <c r="F41" s="20"/>
      <c r="G41" s="21"/>
      <c r="H41" s="101"/>
    </row>
    <row r="42" spans="1:8" ht="12.75">
      <c r="A42" s="2"/>
      <c r="B42" s="3" t="s">
        <v>129</v>
      </c>
      <c r="F42" s="115">
        <v>227000</v>
      </c>
      <c r="G42" s="21"/>
      <c r="H42" s="79">
        <v>89077</v>
      </c>
    </row>
    <row r="43" spans="2:8" ht="12" customHeight="1">
      <c r="B43" s="5" t="s">
        <v>122</v>
      </c>
      <c r="F43" s="107">
        <f>F42</f>
        <v>227000</v>
      </c>
      <c r="G43" s="21"/>
      <c r="H43" s="109">
        <f>H42</f>
        <v>89077</v>
      </c>
    </row>
    <row r="44" spans="2:8" ht="12" customHeight="1">
      <c r="B44" s="5"/>
      <c r="F44" s="34"/>
      <c r="G44" s="21"/>
      <c r="H44" s="101"/>
    </row>
    <row r="45" spans="2:8" ht="12.75">
      <c r="B45" s="4" t="s">
        <v>130</v>
      </c>
      <c r="F45" s="155">
        <v>1564101</v>
      </c>
      <c r="G45" s="21"/>
      <c r="H45" s="97">
        <v>4311369</v>
      </c>
    </row>
    <row r="46" spans="2:8" ht="12.75">
      <c r="B46" s="4" t="s">
        <v>131</v>
      </c>
      <c r="F46" s="156">
        <v>1064763</v>
      </c>
      <c r="G46" s="21"/>
      <c r="H46" s="98">
        <v>1817623</v>
      </c>
    </row>
    <row r="47" spans="2:8" ht="12.75">
      <c r="B47" s="4" t="s">
        <v>132</v>
      </c>
      <c r="F47" s="154">
        <v>0</v>
      </c>
      <c r="G47" s="21"/>
      <c r="H47" s="100">
        <v>109809</v>
      </c>
    </row>
    <row r="48" spans="2:8" s="27" customFormat="1" ht="12.75">
      <c r="B48" s="29" t="s">
        <v>123</v>
      </c>
      <c r="F48" s="157">
        <f>SUM(F45:F47)</f>
        <v>2628864</v>
      </c>
      <c r="G48" s="35"/>
      <c r="H48" s="99">
        <f>SUM(H45:H47)</f>
        <v>6238801</v>
      </c>
    </row>
    <row r="49" spans="2:8" s="27" customFormat="1" ht="12.75">
      <c r="B49" s="29" t="s">
        <v>124</v>
      </c>
      <c r="F49" s="107">
        <f>F43+F48</f>
        <v>2855864</v>
      </c>
      <c r="G49" s="35"/>
      <c r="H49" s="109">
        <f>H43+H48</f>
        <v>6327878</v>
      </c>
    </row>
    <row r="50" spans="2:8" s="27" customFormat="1" ht="12.75">
      <c r="B50" s="29"/>
      <c r="F50" s="34"/>
      <c r="G50" s="35"/>
      <c r="H50" s="101"/>
    </row>
    <row r="51" spans="2:8" s="27" customFormat="1" ht="12.75">
      <c r="B51" s="29"/>
      <c r="F51" s="34"/>
      <c r="G51" s="35"/>
      <c r="H51" s="101"/>
    </row>
    <row r="52" spans="2:8" s="27" customFormat="1" ht="13.5" thickBot="1">
      <c r="B52" s="29" t="s">
        <v>125</v>
      </c>
      <c r="F52" s="25">
        <f>F39+F49</f>
        <v>28817504</v>
      </c>
      <c r="G52" s="35"/>
      <c r="H52" s="110">
        <f>H39+H49</f>
        <v>33356965</v>
      </c>
    </row>
    <row r="53" spans="6:8" ht="12" customHeight="1">
      <c r="F53" s="20"/>
      <c r="H53" s="79"/>
    </row>
    <row r="54" spans="2:8" ht="13.5" thickBot="1">
      <c r="B54" s="69" t="s">
        <v>90</v>
      </c>
      <c r="C54" s="30"/>
      <c r="D54" s="30"/>
      <c r="E54" s="30"/>
      <c r="F54" s="95">
        <f>F37/(F33/0.1)</f>
        <v>0.15927386503067484</v>
      </c>
      <c r="G54" s="153"/>
      <c r="H54" s="95">
        <f>H39/(H33/0.1)</f>
        <v>0.16582261963190184</v>
      </c>
    </row>
    <row r="55" spans="1:8" ht="12.75">
      <c r="A55" s="30"/>
      <c r="B55" s="30"/>
      <c r="C55" s="30"/>
      <c r="F55" s="86"/>
      <c r="H55" s="35"/>
    </row>
    <row r="56" spans="1:12" ht="12.75">
      <c r="A56" s="5"/>
      <c r="F56" s="87"/>
      <c r="G56" s="34"/>
      <c r="H56" s="21"/>
      <c r="I56" s="21"/>
      <c r="J56" s="20"/>
      <c r="K56" s="34"/>
      <c r="L56" s="21"/>
    </row>
    <row r="57" spans="1:12" ht="12.75">
      <c r="A57" s="83"/>
      <c r="B57" s="83"/>
      <c r="C57" s="83"/>
      <c r="D57" s="83"/>
      <c r="E57" s="83"/>
      <c r="F57" s="83"/>
      <c r="G57" s="83"/>
      <c r="H57" s="83"/>
      <c r="I57" s="96"/>
      <c r="J57" s="96"/>
      <c r="K57" s="96"/>
      <c r="L57" s="96"/>
    </row>
    <row r="58" spans="1:12" ht="12.75" customHeight="1">
      <c r="A58" s="348" t="s">
        <v>144</v>
      </c>
      <c r="B58" s="349"/>
      <c r="C58" s="349"/>
      <c r="D58" s="349"/>
      <c r="E58" s="349"/>
      <c r="F58" s="349"/>
      <c r="G58" s="349"/>
      <c r="H58" s="349"/>
      <c r="I58" s="96"/>
      <c r="J58" s="96"/>
      <c r="K58" s="96"/>
      <c r="L58" s="96"/>
    </row>
    <row r="59" spans="1:8" ht="12.75">
      <c r="A59" s="349"/>
      <c r="B59" s="349"/>
      <c r="C59" s="349"/>
      <c r="D59" s="349"/>
      <c r="E59" s="349"/>
      <c r="F59" s="349"/>
      <c r="G59" s="349"/>
      <c r="H59" s="349"/>
    </row>
    <row r="60" spans="6:8" ht="12.75">
      <c r="F60" s="34"/>
      <c r="H60" s="35"/>
    </row>
    <row r="61" spans="1:12" ht="12.75">
      <c r="A61" s="351"/>
      <c r="B61" s="351"/>
      <c r="C61" s="351"/>
      <c r="D61" s="351"/>
      <c r="E61" s="351"/>
      <c r="F61" s="351"/>
      <c r="G61" s="351"/>
      <c r="H61" s="351"/>
      <c r="I61" s="351"/>
      <c r="J61" s="351"/>
      <c r="K61" s="351"/>
      <c r="L61" s="351"/>
    </row>
    <row r="62" ht="12.75">
      <c r="F62" s="20"/>
    </row>
  </sheetData>
  <mergeCells count="4">
    <mergeCell ref="A8:H8"/>
    <mergeCell ref="A9:H9"/>
    <mergeCell ref="A61:L61"/>
    <mergeCell ref="A58:H59"/>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2"/>
  <sheetViews>
    <sheetView showGridLines="0" view="pageBreakPreview" zoomScaleSheetLayoutView="100" workbookViewId="0" topLeftCell="A25">
      <selection activeCell="I19" sqref="I19"/>
    </sheetView>
  </sheetViews>
  <sheetFormatPr defaultColWidth="9.140625" defaultRowHeight="12.75"/>
  <cols>
    <col min="1" max="1" width="11.28125" style="4" customWidth="1"/>
    <col min="2" max="2" width="15.00390625" style="4" customWidth="1"/>
    <col min="3" max="3" width="10.57421875" style="4" customWidth="1"/>
    <col min="4" max="4" width="2.00390625" style="4" customWidth="1"/>
    <col min="5" max="5" width="10.57421875" style="4" customWidth="1"/>
    <col min="6" max="6" width="3.140625" style="4" customWidth="1"/>
    <col min="7" max="7" width="10.57421875" style="4" customWidth="1"/>
    <col min="8" max="8" width="2.8515625" style="4" customWidth="1"/>
    <col min="9" max="9" width="11.140625" style="4" customWidth="1"/>
    <col min="10" max="10" width="3.28125" style="4" customWidth="1"/>
    <col min="11" max="11" width="11.7109375" style="4" customWidth="1"/>
    <col min="12" max="12" width="2.140625" style="4" customWidth="1"/>
    <col min="13" max="16384" width="9.140625" style="4" customWidth="1"/>
  </cols>
  <sheetData>
    <row r="1" ht="12.75">
      <c r="A1" s="4" t="str">
        <f>CCF!A1</f>
        <v>Company No. : 647125-P</v>
      </c>
    </row>
    <row r="3" ht="12.75">
      <c r="A3" s="6" t="str">
        <f>CCF!A3</f>
        <v>MMS Ventures Berhad</v>
      </c>
    </row>
    <row r="4" spans="1:12" ht="12.75">
      <c r="A4" s="7" t="str">
        <f>CCF!A4</f>
        <v>(Incorporated in Malaysia)</v>
      </c>
      <c r="B4" s="8"/>
      <c r="C4" s="8"/>
      <c r="D4" s="8"/>
      <c r="E4" s="8"/>
      <c r="F4" s="8"/>
      <c r="G4" s="8"/>
      <c r="H4" s="8"/>
      <c r="I4" s="8"/>
      <c r="J4" s="8"/>
      <c r="K4" s="8"/>
      <c r="L4" s="8"/>
    </row>
    <row r="7" spans="1:12" ht="12.75">
      <c r="A7" s="10"/>
      <c r="B7" s="11"/>
      <c r="C7" s="11"/>
      <c r="D7" s="11"/>
      <c r="E7" s="11"/>
      <c r="F7" s="11"/>
      <c r="G7" s="11"/>
      <c r="H7" s="11"/>
      <c r="I7" s="11"/>
      <c r="J7" s="11"/>
      <c r="K7" s="11"/>
      <c r="L7" s="13"/>
    </row>
    <row r="8" spans="1:12" ht="12.75">
      <c r="A8" s="353" t="s">
        <v>82</v>
      </c>
      <c r="B8" s="354"/>
      <c r="C8" s="354"/>
      <c r="D8" s="354"/>
      <c r="E8" s="354"/>
      <c r="F8" s="354"/>
      <c r="G8" s="354"/>
      <c r="H8" s="354"/>
      <c r="I8" s="354"/>
      <c r="J8" s="354"/>
      <c r="K8" s="354"/>
      <c r="L8" s="355"/>
    </row>
    <row r="9" spans="1:12" ht="12.75">
      <c r="A9" s="356" t="s">
        <v>112</v>
      </c>
      <c r="B9" s="354"/>
      <c r="C9" s="354"/>
      <c r="D9" s="354"/>
      <c r="E9" s="354"/>
      <c r="F9" s="354"/>
      <c r="G9" s="354"/>
      <c r="H9" s="354"/>
      <c r="I9" s="354"/>
      <c r="J9" s="354"/>
      <c r="K9" s="354"/>
      <c r="L9" s="355"/>
    </row>
    <row r="10" spans="1:12" ht="12.75">
      <c r="A10" s="360" t="str">
        <f>CCF!A10</f>
        <v>(The  figures  have  not  been  audited)</v>
      </c>
      <c r="B10" s="358"/>
      <c r="C10" s="358"/>
      <c r="D10" s="358"/>
      <c r="E10" s="358"/>
      <c r="F10" s="358"/>
      <c r="G10" s="358"/>
      <c r="H10" s="358"/>
      <c r="I10" s="358"/>
      <c r="J10" s="358"/>
      <c r="K10" s="358"/>
      <c r="L10" s="359"/>
    </row>
    <row r="11" spans="1:12" ht="12.75">
      <c r="A11" s="15"/>
      <c r="B11" s="8"/>
      <c r="C11" s="8"/>
      <c r="D11" s="8"/>
      <c r="E11" s="8"/>
      <c r="F11" s="8"/>
      <c r="G11" s="8"/>
      <c r="H11" s="8"/>
      <c r="I11" s="8"/>
      <c r="J11" s="8"/>
      <c r="K11" s="8"/>
      <c r="L11" s="16"/>
    </row>
    <row r="12" ht="12.75">
      <c r="A12" s="18"/>
    </row>
    <row r="13" spans="5:7" ht="12.75">
      <c r="E13" s="30"/>
      <c r="G13" s="5" t="s">
        <v>296</v>
      </c>
    </row>
    <row r="14" spans="3:11" ht="12.75">
      <c r="C14" s="76" t="s">
        <v>28</v>
      </c>
      <c r="D14" s="76"/>
      <c r="E14" s="90" t="s">
        <v>92</v>
      </c>
      <c r="F14" s="76"/>
      <c r="G14" s="76" t="s">
        <v>30</v>
      </c>
      <c r="H14" s="77"/>
      <c r="I14" s="76" t="s">
        <v>83</v>
      </c>
      <c r="J14" s="77"/>
      <c r="K14" s="76"/>
    </row>
    <row r="15" spans="3:11" ht="12.75">
      <c r="C15" s="76" t="s">
        <v>29</v>
      </c>
      <c r="D15" s="76"/>
      <c r="E15" s="90" t="s">
        <v>93</v>
      </c>
      <c r="F15" s="76"/>
      <c r="G15" s="76" t="s">
        <v>161</v>
      </c>
      <c r="H15" s="77"/>
      <c r="I15" s="76" t="s">
        <v>84</v>
      </c>
      <c r="J15" s="77"/>
      <c r="K15" s="76" t="s">
        <v>31</v>
      </c>
    </row>
    <row r="16" spans="3:11" ht="13.5">
      <c r="C16" s="78" t="s">
        <v>6</v>
      </c>
      <c r="D16" s="78"/>
      <c r="E16" s="91" t="s">
        <v>6</v>
      </c>
      <c r="F16" s="78"/>
      <c r="G16" s="78" t="s">
        <v>6</v>
      </c>
      <c r="H16" s="77"/>
      <c r="I16" s="78" t="s">
        <v>6</v>
      </c>
      <c r="J16" s="77"/>
      <c r="K16" s="91" t="s">
        <v>6</v>
      </c>
    </row>
    <row r="17" spans="3:11" ht="13.5">
      <c r="C17" s="78"/>
      <c r="D17" s="78"/>
      <c r="E17" s="91"/>
      <c r="F17" s="78"/>
      <c r="G17" s="78"/>
      <c r="H17" s="77"/>
      <c r="I17" s="78"/>
      <c r="J17" s="77"/>
      <c r="K17" s="91"/>
    </row>
    <row r="18" spans="3:11" ht="13.5">
      <c r="C18" s="78"/>
      <c r="D18" s="78"/>
      <c r="E18" s="91"/>
      <c r="F18" s="78"/>
      <c r="G18" s="78"/>
      <c r="H18" s="77"/>
      <c r="I18" s="78"/>
      <c r="J18" s="77"/>
      <c r="K18" s="91"/>
    </row>
    <row r="19" spans="1:11" ht="12.75">
      <c r="A19" s="20" t="s">
        <v>163</v>
      </c>
      <c r="C19" s="120">
        <v>16300000</v>
      </c>
      <c r="D19" s="120"/>
      <c r="E19" s="136">
        <v>4674569</v>
      </c>
      <c r="F19" s="120"/>
      <c r="G19" s="120">
        <v>1022312</v>
      </c>
      <c r="H19" s="120"/>
      <c r="I19" s="120">
        <v>5032206</v>
      </c>
      <c r="J19" s="120"/>
      <c r="K19" s="136">
        <f>SUM(C19:J19)</f>
        <v>27029087</v>
      </c>
    </row>
    <row r="20" spans="1:11" ht="12.75">
      <c r="A20" s="20"/>
      <c r="C20" s="120"/>
      <c r="D20" s="120"/>
      <c r="E20" s="136"/>
      <c r="F20" s="120"/>
      <c r="G20" s="120"/>
      <c r="H20" s="120"/>
      <c r="I20" s="120"/>
      <c r="J20" s="120"/>
      <c r="K20" s="136"/>
    </row>
    <row r="21" spans="1:11" ht="12.75">
      <c r="A21" s="21" t="s">
        <v>223</v>
      </c>
      <c r="C21" s="120">
        <v>0</v>
      </c>
      <c r="D21" s="120"/>
      <c r="E21" s="136">
        <v>-11101</v>
      </c>
      <c r="F21" s="120"/>
      <c r="G21" s="120">
        <v>0</v>
      </c>
      <c r="H21" s="120"/>
      <c r="I21" s="120">
        <v>0</v>
      </c>
      <c r="J21" s="120"/>
      <c r="K21" s="136">
        <f>SUM(C21:J21)</f>
        <v>-11101</v>
      </c>
    </row>
    <row r="22" spans="3:11" ht="13.5">
      <c r="C22" s="78"/>
      <c r="D22" s="78"/>
      <c r="E22" s="91"/>
      <c r="F22" s="78"/>
      <c r="G22" s="78"/>
      <c r="H22" s="77"/>
      <c r="I22" s="78"/>
      <c r="J22" s="77"/>
      <c r="K22" s="136"/>
    </row>
    <row r="23" spans="1:11" ht="12.75">
      <c r="A23" s="4" t="s">
        <v>164</v>
      </c>
      <c r="B23" s="6"/>
      <c r="C23" s="120">
        <v>0</v>
      </c>
      <c r="D23" s="120"/>
      <c r="E23" s="136">
        <v>0</v>
      </c>
      <c r="F23" s="120"/>
      <c r="G23" s="120">
        <v>5032206</v>
      </c>
      <c r="H23" s="120"/>
      <c r="I23" s="120">
        <v>-5032206</v>
      </c>
      <c r="J23" s="120"/>
      <c r="K23" s="136">
        <f>SUM(C23:J23)</f>
        <v>0</v>
      </c>
    </row>
    <row r="24" spans="2:11" ht="12.75">
      <c r="B24" s="6"/>
      <c r="C24" s="139"/>
      <c r="D24" s="139"/>
      <c r="E24" s="140"/>
      <c r="F24" s="139"/>
      <c r="G24" s="139"/>
      <c r="H24" s="139"/>
      <c r="I24" s="139"/>
      <c r="J24" s="139"/>
      <c r="K24" s="136"/>
    </row>
    <row r="25" spans="1:11" ht="13.5">
      <c r="A25" s="74" t="s">
        <v>88</v>
      </c>
      <c r="C25" s="158">
        <v>0</v>
      </c>
      <c r="D25" s="158"/>
      <c r="E25" s="159">
        <v>0</v>
      </c>
      <c r="F25" s="158"/>
      <c r="G25" s="120">
        <f>CIS!J41</f>
        <v>573654</v>
      </c>
      <c r="H25" s="120"/>
      <c r="I25" s="120">
        <v>0</v>
      </c>
      <c r="J25" s="120"/>
      <c r="K25" s="136">
        <f>SUM(C25:J25)</f>
        <v>573654</v>
      </c>
    </row>
    <row r="26" spans="1:11" ht="13.5">
      <c r="A26" s="74"/>
      <c r="C26" s="158"/>
      <c r="D26" s="158"/>
      <c r="E26" s="159"/>
      <c r="F26" s="158"/>
      <c r="G26" s="120"/>
      <c r="H26" s="120"/>
      <c r="I26" s="120"/>
      <c r="J26" s="120"/>
      <c r="K26" s="136"/>
    </row>
    <row r="27" spans="1:11" ht="13.5">
      <c r="A27" s="74" t="s">
        <v>227</v>
      </c>
      <c r="C27" s="158"/>
      <c r="D27" s="158"/>
      <c r="E27" s="159"/>
      <c r="F27" s="158"/>
      <c r="G27" s="120"/>
      <c r="H27" s="120"/>
      <c r="I27" s="120"/>
      <c r="J27" s="120"/>
      <c r="K27" s="136"/>
    </row>
    <row r="28" spans="1:11" ht="13.5">
      <c r="A28" s="74" t="s">
        <v>228</v>
      </c>
      <c r="C28" s="158">
        <v>0</v>
      </c>
      <c r="D28" s="158"/>
      <c r="E28" s="159">
        <v>0</v>
      </c>
      <c r="F28" s="158"/>
      <c r="G28" s="120">
        <v>-1630000</v>
      </c>
      <c r="H28" s="120"/>
      <c r="I28" s="120">
        <v>0</v>
      </c>
      <c r="J28" s="120"/>
      <c r="K28" s="136">
        <f>SUM(C28:J28)</f>
        <v>-1630000</v>
      </c>
    </row>
    <row r="29" spans="3:11" ht="12.75">
      <c r="C29" s="92"/>
      <c r="D29" s="77"/>
      <c r="E29" s="92"/>
      <c r="F29" s="77"/>
      <c r="G29" s="77"/>
      <c r="H29" s="77"/>
      <c r="I29" s="77"/>
      <c r="J29" s="77"/>
      <c r="K29" s="136"/>
    </row>
    <row r="30" spans="1:12" ht="13.5" thickBot="1">
      <c r="A30" s="20" t="s">
        <v>165</v>
      </c>
      <c r="C30" s="135">
        <f>SUM(C19:C29)</f>
        <v>16300000</v>
      </c>
      <c r="D30" s="135"/>
      <c r="E30" s="135">
        <f aca="true" t="shared" si="0" ref="E30:K30">SUM(E19:E29)</f>
        <v>4663468</v>
      </c>
      <c r="F30" s="135"/>
      <c r="G30" s="135">
        <f t="shared" si="0"/>
        <v>4998172</v>
      </c>
      <c r="H30" s="135"/>
      <c r="I30" s="135">
        <f t="shared" si="0"/>
        <v>0</v>
      </c>
      <c r="J30" s="135"/>
      <c r="K30" s="135">
        <f t="shared" si="0"/>
        <v>25961640</v>
      </c>
      <c r="L30" s="134"/>
    </row>
    <row r="31" spans="3:11" ht="12.75">
      <c r="C31" s="92"/>
      <c r="D31" s="77"/>
      <c r="E31" s="92"/>
      <c r="F31" s="77"/>
      <c r="G31" s="77"/>
      <c r="H31" s="77"/>
      <c r="I31" s="77"/>
      <c r="J31" s="77"/>
      <c r="K31" s="92"/>
    </row>
    <row r="32" spans="3:11" ht="12.75">
      <c r="C32" s="92"/>
      <c r="D32" s="77"/>
      <c r="E32" s="92"/>
      <c r="F32" s="77"/>
      <c r="G32" s="77"/>
      <c r="H32" s="77"/>
      <c r="I32" s="77"/>
      <c r="J32" s="77"/>
      <c r="K32" s="92"/>
    </row>
    <row r="33" spans="1:11" ht="12.75">
      <c r="A33" s="6" t="s">
        <v>115</v>
      </c>
      <c r="C33" s="92"/>
      <c r="D33" s="77"/>
      <c r="E33" s="92"/>
      <c r="F33" s="77"/>
      <c r="G33" s="77"/>
      <c r="H33" s="77"/>
      <c r="I33" s="77"/>
      <c r="J33" s="77"/>
      <c r="K33" s="92"/>
    </row>
    <row r="34" spans="1:11" ht="12.75">
      <c r="A34" s="20" t="s">
        <v>32</v>
      </c>
      <c r="B34" s="21"/>
      <c r="C34" s="136">
        <v>2</v>
      </c>
      <c r="D34" s="120"/>
      <c r="E34" s="136">
        <v>0</v>
      </c>
      <c r="F34" s="120"/>
      <c r="G34" s="120">
        <v>-11326</v>
      </c>
      <c r="H34" s="120"/>
      <c r="I34" s="120">
        <v>0</v>
      </c>
      <c r="J34" s="120"/>
      <c r="K34" s="136">
        <f>SUM(C34:I34)</f>
        <v>-11324</v>
      </c>
    </row>
    <row r="35" spans="1:11" ht="12.75">
      <c r="A35" s="20"/>
      <c r="B35" s="21"/>
      <c r="C35" s="136"/>
      <c r="D35" s="120"/>
      <c r="E35" s="136"/>
      <c r="F35" s="120"/>
      <c r="G35" s="120"/>
      <c r="H35" s="120"/>
      <c r="I35" s="120"/>
      <c r="J35" s="120"/>
      <c r="K35" s="136"/>
    </row>
    <row r="36" spans="1:11" ht="12.75">
      <c r="A36" s="21" t="s">
        <v>162</v>
      </c>
      <c r="B36" s="21"/>
      <c r="C36" s="136">
        <v>16299998</v>
      </c>
      <c r="D36" s="120"/>
      <c r="E36" s="136">
        <v>0</v>
      </c>
      <c r="F36" s="120"/>
      <c r="G36" s="120">
        <v>0</v>
      </c>
      <c r="H36" s="120"/>
      <c r="I36" s="120">
        <v>0</v>
      </c>
      <c r="J36" s="120"/>
      <c r="K36" s="136">
        <f>SUM(C36:I36)</f>
        <v>16299998</v>
      </c>
    </row>
    <row r="37" spans="1:11" ht="12.75">
      <c r="A37" s="21"/>
      <c r="B37" s="21"/>
      <c r="C37" s="136"/>
      <c r="D37" s="120"/>
      <c r="E37" s="136"/>
      <c r="F37" s="120"/>
      <c r="G37" s="120"/>
      <c r="H37" s="120"/>
      <c r="I37" s="120"/>
      <c r="J37" s="120"/>
      <c r="K37" s="136"/>
    </row>
    <row r="38" spans="1:11" ht="12.75">
      <c r="A38" s="89" t="s">
        <v>91</v>
      </c>
      <c r="B38" s="21"/>
      <c r="C38" s="136">
        <v>0</v>
      </c>
      <c r="D38" s="120"/>
      <c r="E38" s="136">
        <v>4674569</v>
      </c>
      <c r="F38" s="120"/>
      <c r="G38" s="120">
        <v>0</v>
      </c>
      <c r="H38" s="120"/>
      <c r="I38" s="120">
        <v>0</v>
      </c>
      <c r="J38" s="120"/>
      <c r="K38" s="136">
        <f>SUM(C38:I38)</f>
        <v>4674569</v>
      </c>
    </row>
    <row r="39" spans="1:11" ht="12.75">
      <c r="A39" s="89"/>
      <c r="B39" s="21"/>
      <c r="C39" s="136"/>
      <c r="D39" s="120"/>
      <c r="E39" s="136"/>
      <c r="F39" s="120"/>
      <c r="G39" s="120"/>
      <c r="H39" s="120"/>
      <c r="I39" s="120"/>
      <c r="J39" s="120"/>
      <c r="K39" s="136"/>
    </row>
    <row r="40" spans="1:11" s="31" customFormat="1" ht="12.75">
      <c r="A40" s="74" t="s">
        <v>88</v>
      </c>
      <c r="B40" s="74"/>
      <c r="C40" s="137">
        <v>0</v>
      </c>
      <c r="D40" s="137"/>
      <c r="E40" s="137">
        <v>0</v>
      </c>
      <c r="F40" s="137"/>
      <c r="G40" s="137">
        <v>1033638</v>
      </c>
      <c r="H40" s="137"/>
      <c r="I40" s="137">
        <v>0</v>
      </c>
      <c r="J40" s="137"/>
      <c r="K40" s="136">
        <f>SUM(C40:I40)</f>
        <v>1033638</v>
      </c>
    </row>
    <row r="41" spans="1:11" s="31" customFormat="1" ht="12.75">
      <c r="A41" s="74"/>
      <c r="B41" s="74"/>
      <c r="C41" s="137"/>
      <c r="D41" s="137"/>
      <c r="E41" s="137"/>
      <c r="F41" s="137"/>
      <c r="G41" s="137"/>
      <c r="H41" s="137"/>
      <c r="I41" s="137"/>
      <c r="J41" s="137"/>
      <c r="K41" s="136"/>
    </row>
    <row r="42" spans="1:11" ht="12.75">
      <c r="A42" s="21" t="s">
        <v>79</v>
      </c>
      <c r="B42" s="21"/>
      <c r="C42" s="136">
        <v>0</v>
      </c>
      <c r="D42" s="120"/>
      <c r="E42" s="136">
        <v>0</v>
      </c>
      <c r="F42" s="120"/>
      <c r="G42" s="120">
        <v>0</v>
      </c>
      <c r="H42" s="120"/>
      <c r="I42" s="120">
        <v>5032206</v>
      </c>
      <c r="J42" s="120"/>
      <c r="K42" s="136">
        <f>SUM(C42:I42)</f>
        <v>5032206</v>
      </c>
    </row>
    <row r="43" spans="1:11" ht="12.75">
      <c r="A43" s="21"/>
      <c r="B43" s="21"/>
      <c r="C43" s="136"/>
      <c r="D43" s="120"/>
      <c r="E43" s="136"/>
      <c r="F43" s="120"/>
      <c r="G43" s="120"/>
      <c r="H43" s="120"/>
      <c r="I43" s="120"/>
      <c r="J43" s="120"/>
      <c r="K43" s="136"/>
    </row>
    <row r="44" spans="1:11" ht="13.5" thickBot="1">
      <c r="A44" s="20" t="s">
        <v>86</v>
      </c>
      <c r="B44" s="21"/>
      <c r="C44" s="135">
        <f>SUM(C34:C42)</f>
        <v>16300000</v>
      </c>
      <c r="D44" s="138"/>
      <c r="E44" s="135">
        <f>SUM(E34:E42)</f>
        <v>4674569</v>
      </c>
      <c r="F44" s="138"/>
      <c r="G44" s="138">
        <f>SUM(G34:G42)</f>
        <v>1022312</v>
      </c>
      <c r="H44" s="138"/>
      <c r="I44" s="138">
        <f>SUM(I34:I42)</f>
        <v>5032206</v>
      </c>
      <c r="J44" s="138"/>
      <c r="K44" s="135">
        <f>SUM(K34:K42)</f>
        <v>27029087</v>
      </c>
    </row>
    <row r="45" spans="1:11" ht="12.75">
      <c r="A45" s="21"/>
      <c r="B45" s="21"/>
      <c r="C45" s="21"/>
      <c r="D45" s="21"/>
      <c r="E45" s="21"/>
      <c r="F45" s="21"/>
      <c r="G45" s="21"/>
      <c r="H45" s="21"/>
      <c r="I45" s="21"/>
      <c r="J45" s="21"/>
      <c r="K45" s="21"/>
    </row>
    <row r="46" spans="1:11" ht="9.75" customHeight="1">
      <c r="A46" s="21"/>
      <c r="B46" s="21"/>
      <c r="C46" s="21"/>
      <c r="D46" s="21"/>
      <c r="E46" s="21"/>
      <c r="F46" s="21"/>
      <c r="G46" s="21"/>
      <c r="H46" s="21"/>
      <c r="I46" s="21"/>
      <c r="J46" s="21"/>
      <c r="K46" s="21"/>
    </row>
    <row r="47" spans="1:12" s="133" customFormat="1" ht="39.75" customHeight="1">
      <c r="A47" s="362" t="s">
        <v>166</v>
      </c>
      <c r="B47" s="363"/>
      <c r="C47" s="363"/>
      <c r="D47" s="363"/>
      <c r="E47" s="363"/>
      <c r="F47" s="363"/>
      <c r="G47" s="363"/>
      <c r="H47" s="363"/>
      <c r="I47" s="363"/>
      <c r="J47" s="363"/>
      <c r="K47" s="363"/>
      <c r="L47" s="363"/>
    </row>
    <row r="48" spans="1:11" ht="12.75">
      <c r="A48" s="361"/>
      <c r="B48" s="361"/>
      <c r="C48" s="361"/>
      <c r="D48" s="361"/>
      <c r="E48" s="361"/>
      <c r="F48" s="361"/>
      <c r="G48" s="361"/>
      <c r="H48" s="361"/>
      <c r="I48" s="361"/>
      <c r="J48" s="361"/>
      <c r="K48" s="361"/>
    </row>
    <row r="49" spans="1:11" ht="12.75">
      <c r="A49" s="361"/>
      <c r="B49" s="361"/>
      <c r="C49" s="361"/>
      <c r="D49" s="361"/>
      <c r="E49" s="361"/>
      <c r="F49" s="361"/>
      <c r="G49" s="361"/>
      <c r="H49" s="361"/>
      <c r="I49" s="361"/>
      <c r="J49" s="361"/>
      <c r="K49" s="361"/>
    </row>
    <row r="75" ht="12.75"/>
    <row r="76" ht="12.75"/>
    <row r="77" ht="12.75"/>
    <row r="78" ht="12.75"/>
    <row r="79" ht="12.75"/>
    <row r="80" spans="1:15" ht="12.75">
      <c r="A80" s="351"/>
      <c r="B80" s="351"/>
      <c r="C80" s="351"/>
      <c r="D80" s="351"/>
      <c r="E80" s="351"/>
      <c r="F80" s="351"/>
      <c r="G80" s="351"/>
      <c r="H80" s="351"/>
      <c r="I80" s="351"/>
      <c r="J80" s="351"/>
      <c r="K80" s="351"/>
      <c r="L80" s="351"/>
      <c r="M80" s="351"/>
      <c r="N80" s="351"/>
      <c r="O80" s="351"/>
    </row>
    <row r="81" spans="1:15" ht="12.75">
      <c r="A81" s="351"/>
      <c r="B81" s="351"/>
      <c r="C81" s="351"/>
      <c r="D81" s="351"/>
      <c r="E81" s="351"/>
      <c r="F81" s="351"/>
      <c r="G81" s="351"/>
      <c r="H81" s="351"/>
      <c r="I81" s="351"/>
      <c r="J81" s="351"/>
      <c r="K81" s="351"/>
      <c r="L81" s="351"/>
      <c r="M81" s="351"/>
      <c r="N81" s="351"/>
      <c r="O81" s="351"/>
    </row>
    <row r="82" spans="1:15" ht="12.75">
      <c r="A82" s="351"/>
      <c r="B82" s="351"/>
      <c r="C82" s="351"/>
      <c r="D82" s="351"/>
      <c r="E82" s="351"/>
      <c r="F82" s="351"/>
      <c r="G82" s="351"/>
      <c r="H82" s="351"/>
      <c r="I82" s="351"/>
      <c r="J82" s="351"/>
      <c r="K82" s="351"/>
      <c r="L82" s="351"/>
      <c r="M82" s="351"/>
      <c r="N82" s="351"/>
      <c r="O82" s="351"/>
    </row>
  </sheetData>
  <mergeCells count="6">
    <mergeCell ref="A8:L8"/>
    <mergeCell ref="A9:L9"/>
    <mergeCell ref="A10:L10"/>
    <mergeCell ref="A80:O82"/>
    <mergeCell ref="A48:K49"/>
    <mergeCell ref="A47:L47"/>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9"/>
  <sheetViews>
    <sheetView showGridLines="0" workbookViewId="0" topLeftCell="A7">
      <selection activeCell="G20" sqref="G20"/>
    </sheetView>
  </sheetViews>
  <sheetFormatPr defaultColWidth="9.140625" defaultRowHeight="12.75"/>
  <cols>
    <col min="1" max="1" width="5.7109375" style="30" customWidth="1"/>
    <col min="2" max="2" width="36.140625" style="30" customWidth="1"/>
    <col min="3" max="3" width="10.00390625" style="30" customWidth="1"/>
    <col min="4" max="4" width="5.28125" style="30" customWidth="1"/>
    <col min="5" max="5" width="14.57421875" style="30" customWidth="1"/>
    <col min="6" max="6" width="2.7109375" style="30" customWidth="1"/>
    <col min="7" max="7" width="15.140625" style="4" customWidth="1"/>
    <col min="8" max="16384" width="9.140625" style="30" customWidth="1"/>
  </cols>
  <sheetData>
    <row r="1" ht="12.75">
      <c r="A1" s="30" t="str">
        <f>CBS!A1</f>
        <v>Company No. : 647125-P</v>
      </c>
    </row>
    <row r="3" ht="12.75">
      <c r="A3" s="55" t="str">
        <f>CBS!A3</f>
        <v>MMS Ventures Berhad</v>
      </c>
    </row>
    <row r="4" spans="1:7" ht="12.75">
      <c r="A4" s="56" t="str">
        <f>CBS!A4</f>
        <v>(Incorporated in Malaysia)</v>
      </c>
      <c r="B4" s="57"/>
      <c r="C4" s="57"/>
      <c r="D4" s="57"/>
      <c r="E4" s="57"/>
      <c r="F4" s="57"/>
      <c r="G4" s="8"/>
    </row>
    <row r="5" spans="1:7" ht="12.75">
      <c r="A5" s="58"/>
      <c r="B5" s="31"/>
      <c r="C5" s="31"/>
      <c r="D5" s="31"/>
      <c r="E5" s="31"/>
      <c r="F5" s="31"/>
      <c r="G5" s="27"/>
    </row>
    <row r="6" spans="1:7" ht="12.75">
      <c r="A6" s="58"/>
      <c r="B6" s="31"/>
      <c r="C6" s="31"/>
      <c r="D6" s="31"/>
      <c r="E6" s="31"/>
      <c r="F6" s="31"/>
      <c r="G6" s="27"/>
    </row>
    <row r="7" spans="1:7" ht="12" customHeight="1">
      <c r="A7" s="59"/>
      <c r="B7" s="60"/>
      <c r="C7" s="60"/>
      <c r="D7" s="60"/>
      <c r="E7" s="60"/>
      <c r="F7" s="60"/>
      <c r="G7" s="13"/>
    </row>
    <row r="8" spans="1:7" ht="12.75">
      <c r="A8" s="364" t="s">
        <v>15</v>
      </c>
      <c r="B8" s="365"/>
      <c r="C8" s="365"/>
      <c r="D8" s="365"/>
      <c r="E8" s="365"/>
      <c r="F8" s="365"/>
      <c r="G8" s="366"/>
    </row>
    <row r="9" spans="1:7" ht="12.75">
      <c r="A9" s="325" t="s">
        <v>112</v>
      </c>
      <c r="B9" s="365"/>
      <c r="C9" s="365"/>
      <c r="D9" s="365"/>
      <c r="E9" s="365"/>
      <c r="F9" s="365"/>
      <c r="G9" s="366"/>
    </row>
    <row r="10" spans="1:7" ht="12.75">
      <c r="A10" s="326" t="str">
        <f>CBS!A9</f>
        <v>(The  figures  have  not  been  audited)</v>
      </c>
      <c r="B10" s="327"/>
      <c r="C10" s="327"/>
      <c r="D10" s="327"/>
      <c r="E10" s="327"/>
      <c r="F10" s="327"/>
      <c r="G10" s="328"/>
    </row>
    <row r="11" spans="1:7" ht="12" customHeight="1">
      <c r="A11" s="61"/>
      <c r="B11" s="57"/>
      <c r="C11" s="57"/>
      <c r="D11" s="57"/>
      <c r="E11" s="57"/>
      <c r="F11" s="57"/>
      <c r="G11" s="16"/>
    </row>
    <row r="12" ht="12" customHeight="1"/>
    <row r="13" spans="5:7" ht="12.75">
      <c r="E13" s="350" t="s">
        <v>167</v>
      </c>
      <c r="F13" s="350"/>
      <c r="G13" s="350"/>
    </row>
    <row r="14" spans="5:7" ht="12.75">
      <c r="E14" s="32">
        <v>2006</v>
      </c>
      <c r="F14" s="32"/>
      <c r="G14" s="18">
        <v>2005</v>
      </c>
    </row>
    <row r="15" spans="5:7" ht="13.5">
      <c r="E15" s="19" t="s">
        <v>6</v>
      </c>
      <c r="F15" s="19"/>
      <c r="G15" s="19" t="s">
        <v>6</v>
      </c>
    </row>
    <row r="16" spans="5:7" ht="13.5">
      <c r="E16" s="19"/>
      <c r="F16" s="19"/>
      <c r="G16" s="19" t="s">
        <v>115</v>
      </c>
    </row>
    <row r="17" ht="13.5">
      <c r="A17" s="62" t="s">
        <v>16</v>
      </c>
    </row>
    <row r="18" spans="2:7" ht="12.75">
      <c r="B18" s="30" t="s">
        <v>13</v>
      </c>
      <c r="E18" s="141">
        <v>717051</v>
      </c>
      <c r="G18" s="21">
        <v>6216500</v>
      </c>
    </row>
    <row r="19" spans="5:7" ht="6" customHeight="1">
      <c r="E19" s="141"/>
      <c r="G19" s="21"/>
    </row>
    <row r="20" spans="2:7" ht="12.75">
      <c r="B20" s="55" t="s">
        <v>17</v>
      </c>
      <c r="E20" s="141"/>
      <c r="G20" s="21"/>
    </row>
    <row r="21" spans="2:7" ht="12.75">
      <c r="B21" s="63" t="s">
        <v>18</v>
      </c>
      <c r="E21" s="141">
        <v>450648</v>
      </c>
      <c r="G21" s="21">
        <v>298567</v>
      </c>
    </row>
    <row r="22" spans="2:7" ht="12.75">
      <c r="B22" s="63" t="s">
        <v>19</v>
      </c>
      <c r="E22" s="141">
        <v>-410797</v>
      </c>
      <c r="G22" s="21">
        <v>-254678</v>
      </c>
    </row>
    <row r="23" spans="2:7" ht="12.75">
      <c r="B23" s="54" t="s">
        <v>229</v>
      </c>
      <c r="E23" s="141">
        <v>-1800</v>
      </c>
      <c r="G23" s="35">
        <v>367</v>
      </c>
    </row>
    <row r="24" spans="2:7" ht="12.75">
      <c r="B24" s="54" t="s">
        <v>230</v>
      </c>
      <c r="E24" s="141">
        <v>1737</v>
      </c>
      <c r="F24" s="141"/>
      <c r="G24" s="161">
        <v>0</v>
      </c>
    </row>
    <row r="25" spans="2:7" ht="12.75">
      <c r="B25" s="54" t="s">
        <v>159</v>
      </c>
      <c r="E25" s="141">
        <v>0</v>
      </c>
      <c r="G25" s="35">
        <v>-3830393</v>
      </c>
    </row>
    <row r="26" spans="5:7" ht="5.25" customHeight="1">
      <c r="E26" s="142"/>
      <c r="G26" s="73"/>
    </row>
    <row r="27" spans="2:7" ht="12.75">
      <c r="B27" s="64" t="s">
        <v>20</v>
      </c>
      <c r="E27" s="141">
        <f>SUM(E18:E26)</f>
        <v>756839</v>
      </c>
      <c r="F27" s="21"/>
      <c r="G27" s="21">
        <f>SUM(G18:G26)</f>
        <v>2430363</v>
      </c>
    </row>
    <row r="28" spans="2:7" ht="8.25" customHeight="1">
      <c r="B28" s="64"/>
      <c r="E28" s="141"/>
      <c r="G28" s="21"/>
    </row>
    <row r="29" spans="2:7" ht="12.75">
      <c r="B29" s="64" t="s">
        <v>21</v>
      </c>
      <c r="E29" s="141"/>
      <c r="G29" s="21"/>
    </row>
    <row r="30" spans="2:7" ht="12.75">
      <c r="B30" s="54" t="s">
        <v>168</v>
      </c>
      <c r="E30" s="141">
        <v>-11101</v>
      </c>
      <c r="G30" s="21">
        <v>-1087785</v>
      </c>
    </row>
    <row r="31" spans="2:7" ht="12.75">
      <c r="B31" s="54" t="s">
        <v>1</v>
      </c>
      <c r="E31" s="141">
        <v>-1709914</v>
      </c>
      <c r="G31" s="21">
        <v>-19588</v>
      </c>
    </row>
    <row r="32" spans="2:7" ht="12.75">
      <c r="B32" s="54" t="s">
        <v>8</v>
      </c>
      <c r="E32" s="141">
        <v>482500</v>
      </c>
      <c r="G32" s="21">
        <v>2419939</v>
      </c>
    </row>
    <row r="33" spans="2:7" ht="12.75">
      <c r="B33" s="54" t="s">
        <v>22</v>
      </c>
      <c r="E33" s="141">
        <v>9917061</v>
      </c>
      <c r="G33" s="21">
        <v>-263078</v>
      </c>
    </row>
    <row r="34" spans="2:7" ht="12.75">
      <c r="B34" s="54" t="s">
        <v>10</v>
      </c>
      <c r="E34" s="141">
        <v>-2747268</v>
      </c>
      <c r="G34" s="21">
        <v>-6073626</v>
      </c>
    </row>
    <row r="35" spans="2:7" ht="12.75">
      <c r="B35" s="54" t="s">
        <v>7</v>
      </c>
      <c r="E35" s="141">
        <v>-752860</v>
      </c>
      <c r="G35" s="21">
        <v>500616</v>
      </c>
    </row>
    <row r="36" spans="2:7" ht="10.5" customHeight="1">
      <c r="B36" s="63"/>
      <c r="E36" s="142"/>
      <c r="G36" s="73"/>
    </row>
    <row r="37" spans="2:7" ht="12.75">
      <c r="B37" s="64" t="s">
        <v>233</v>
      </c>
      <c r="E37" s="141">
        <f>SUM(E27:E36)</f>
        <v>5935257</v>
      </c>
      <c r="F37" s="21"/>
      <c r="G37" s="21">
        <f>SUM(G27:G36)</f>
        <v>-2093159</v>
      </c>
    </row>
    <row r="38" spans="5:7" ht="10.5" customHeight="1">
      <c r="E38" s="141"/>
      <c r="G38" s="21"/>
    </row>
    <row r="39" spans="2:7" ht="12.75">
      <c r="B39" s="63" t="s">
        <v>23</v>
      </c>
      <c r="E39" s="141">
        <v>410797</v>
      </c>
      <c r="G39" s="21">
        <f>-G22</f>
        <v>254678</v>
      </c>
    </row>
    <row r="40" spans="2:7" ht="12.75">
      <c r="B40" s="63" t="s">
        <v>24</v>
      </c>
      <c r="E40" s="141">
        <v>-728150</v>
      </c>
      <c r="G40" s="21">
        <v>-1153583</v>
      </c>
    </row>
    <row r="41" spans="2:7" ht="10.5" customHeight="1">
      <c r="B41" s="54"/>
      <c r="E41" s="141"/>
      <c r="G41" s="21"/>
    </row>
    <row r="42" spans="2:7" ht="13.5" thickBot="1">
      <c r="B42" s="64" t="s">
        <v>234</v>
      </c>
      <c r="E42" s="163">
        <f>SUM(E37:E41)</f>
        <v>5617904</v>
      </c>
      <c r="F42" s="35"/>
      <c r="G42" s="82">
        <f>SUM(G37:G41)</f>
        <v>-2992064</v>
      </c>
    </row>
    <row r="43" spans="5:7" ht="4.5" customHeight="1">
      <c r="E43" s="141"/>
      <c r="G43" s="21"/>
    </row>
    <row r="44" spans="1:9" ht="14.25" customHeight="1">
      <c r="A44" s="65" t="s">
        <v>25</v>
      </c>
      <c r="B44" s="64"/>
      <c r="C44" s="66"/>
      <c r="D44" s="66"/>
      <c r="E44" s="144"/>
      <c r="F44" s="66"/>
      <c r="G44" s="84"/>
      <c r="H44" s="66"/>
      <c r="I44" s="66"/>
    </row>
    <row r="45" spans="1:9" ht="6" customHeight="1" hidden="1">
      <c r="A45" s="65"/>
      <c r="B45" s="64"/>
      <c r="C45" s="66"/>
      <c r="D45" s="66"/>
      <c r="E45" s="144"/>
      <c r="F45" s="66"/>
      <c r="G45" s="84"/>
      <c r="H45" s="66"/>
      <c r="I45" s="66"/>
    </row>
    <row r="46" spans="1:9" ht="15">
      <c r="A46" s="65"/>
      <c r="B46" s="54" t="s">
        <v>169</v>
      </c>
      <c r="C46" s="66"/>
      <c r="D46" s="66"/>
      <c r="E46" s="144"/>
      <c r="F46" s="66"/>
      <c r="G46" s="84"/>
      <c r="H46" s="66"/>
      <c r="I46" s="66"/>
    </row>
    <row r="47" spans="1:9" ht="12.75" customHeight="1">
      <c r="A47" s="65"/>
      <c r="B47" s="54" t="s">
        <v>170</v>
      </c>
      <c r="C47" s="66"/>
      <c r="D47" s="66"/>
      <c r="E47" s="144">
        <v>0</v>
      </c>
      <c r="F47" s="66"/>
      <c r="G47" s="84">
        <v>2529489</v>
      </c>
      <c r="H47" s="66"/>
      <c r="I47" s="66"/>
    </row>
    <row r="48" spans="1:9" ht="11.25" customHeight="1">
      <c r="A48" s="65"/>
      <c r="B48" s="54" t="s">
        <v>171</v>
      </c>
      <c r="C48" s="66"/>
      <c r="D48" s="66"/>
      <c r="E48" s="144">
        <v>0</v>
      </c>
      <c r="F48" s="66"/>
      <c r="G48" s="84">
        <v>12639212</v>
      </c>
      <c r="H48" s="66"/>
      <c r="I48" s="66"/>
    </row>
    <row r="49" spans="1:9" ht="12" customHeight="1">
      <c r="A49" s="53"/>
      <c r="B49" s="63" t="s">
        <v>26</v>
      </c>
      <c r="C49" s="66"/>
      <c r="D49" s="66"/>
      <c r="E49" s="144">
        <v>-8401462</v>
      </c>
      <c r="F49" s="66"/>
      <c r="G49" s="84">
        <v>-77582</v>
      </c>
      <c r="H49" s="66"/>
      <c r="I49" s="66"/>
    </row>
    <row r="50" spans="1:9" ht="13.5" customHeight="1">
      <c r="A50" s="53"/>
      <c r="B50" s="54" t="s">
        <v>27</v>
      </c>
      <c r="C50" s="66"/>
      <c r="D50" s="66"/>
      <c r="E50" s="144">
        <v>1800</v>
      </c>
      <c r="F50" s="66"/>
      <c r="G50" s="84">
        <v>1400</v>
      </c>
      <c r="H50" s="66"/>
      <c r="I50" s="66"/>
    </row>
    <row r="51" spans="5:7" ht="8.25" customHeight="1">
      <c r="E51" s="141"/>
      <c r="G51" s="21"/>
    </row>
    <row r="52" spans="2:7" ht="13.5" thickBot="1">
      <c r="B52" s="64" t="s">
        <v>235</v>
      </c>
      <c r="E52" s="163">
        <f>SUM(E46:E51)</f>
        <v>-8399662</v>
      </c>
      <c r="F52" s="35"/>
      <c r="G52" s="82">
        <f>SUM(G46:G51)</f>
        <v>15092519</v>
      </c>
    </row>
    <row r="53" spans="2:7" ht="12" customHeight="1">
      <c r="B53" s="64"/>
      <c r="E53" s="164"/>
      <c r="F53" s="35"/>
      <c r="G53" s="35"/>
    </row>
    <row r="54" spans="1:9" ht="14.25" customHeight="1">
      <c r="A54" s="65" t="s">
        <v>232</v>
      </c>
      <c r="B54" s="64"/>
      <c r="C54" s="66"/>
      <c r="D54" s="66"/>
      <c r="E54" s="144"/>
      <c r="F54" s="66"/>
      <c r="G54" s="84"/>
      <c r="H54" s="66"/>
      <c r="I54" s="66"/>
    </row>
    <row r="55" spans="2:7" ht="5.25" customHeight="1">
      <c r="B55" s="64"/>
      <c r="E55" s="164"/>
      <c r="F55" s="35"/>
      <c r="G55" s="35"/>
    </row>
    <row r="56" spans="2:7" ht="10.5" customHeight="1">
      <c r="B56" s="54" t="s">
        <v>185</v>
      </c>
      <c r="E56" s="164">
        <v>-1630000</v>
      </c>
      <c r="F56" s="35"/>
      <c r="G56" s="161">
        <v>0</v>
      </c>
    </row>
    <row r="57" spans="2:7" ht="3.75" customHeight="1">
      <c r="B57" s="64"/>
      <c r="E57" s="164"/>
      <c r="F57" s="35"/>
      <c r="G57" s="35"/>
    </row>
    <row r="58" spans="2:7" ht="12" customHeight="1" thickBot="1">
      <c r="B58" s="162" t="s">
        <v>236</v>
      </c>
      <c r="E58" s="163">
        <f>SUM(E56:E57)</f>
        <v>-1630000</v>
      </c>
      <c r="F58" s="161"/>
      <c r="G58" s="143">
        <f>SUM(G56:G57)</f>
        <v>0</v>
      </c>
    </row>
    <row r="59" spans="2:7" ht="10.5" customHeight="1">
      <c r="B59" s="64"/>
      <c r="E59" s="164"/>
      <c r="F59" s="35"/>
      <c r="G59" s="35"/>
    </row>
    <row r="60" spans="1:10" ht="13.5">
      <c r="A60" s="67" t="s">
        <v>231</v>
      </c>
      <c r="B60" s="53"/>
      <c r="C60" s="53"/>
      <c r="D60" s="53"/>
      <c r="E60" s="53">
        <f>E52+E42+E58</f>
        <v>-4411758</v>
      </c>
      <c r="F60" s="2"/>
      <c r="G60" s="2">
        <f>G52+G42</f>
        <v>12100455</v>
      </c>
      <c r="H60" s="53"/>
      <c r="I60" s="53"/>
      <c r="J60" s="53"/>
    </row>
    <row r="61" spans="1:10" ht="13.5">
      <c r="A61" s="67" t="s">
        <v>87</v>
      </c>
      <c r="B61" s="53"/>
      <c r="C61" s="53"/>
      <c r="D61" s="53"/>
      <c r="E61" s="145">
        <v>12100457</v>
      </c>
      <c r="F61" s="53"/>
      <c r="G61" s="2">
        <v>2</v>
      </c>
      <c r="H61" s="53"/>
      <c r="I61" s="53"/>
      <c r="J61" s="53"/>
    </row>
    <row r="62" spans="1:10" ht="10.5" customHeight="1">
      <c r="A62" s="68"/>
      <c r="B62" s="53"/>
      <c r="C62" s="53"/>
      <c r="D62" s="53"/>
      <c r="E62" s="145"/>
      <c r="F62" s="53"/>
      <c r="G62" s="2"/>
      <c r="H62" s="53"/>
      <c r="I62" s="53"/>
      <c r="J62" s="53"/>
    </row>
    <row r="63" spans="1:10" ht="14.25" thickBot="1">
      <c r="A63" s="67" t="s">
        <v>89</v>
      </c>
      <c r="B63" s="53"/>
      <c r="C63" s="53"/>
      <c r="D63" s="53"/>
      <c r="E63" s="146">
        <f>SUM(E60:E62)</f>
        <v>7688699</v>
      </c>
      <c r="F63" s="147"/>
      <c r="G63" s="85">
        <f>SUM(G60:G62)</f>
        <v>12100457</v>
      </c>
      <c r="H63" s="53"/>
      <c r="I63" s="53"/>
      <c r="J63" s="53"/>
    </row>
    <row r="65" spans="1:8" ht="12.75">
      <c r="A65" s="348" t="s">
        <v>172</v>
      </c>
      <c r="B65" s="348"/>
      <c r="C65" s="348"/>
      <c r="D65" s="348"/>
      <c r="E65" s="348"/>
      <c r="F65" s="348"/>
      <c r="G65" s="348"/>
      <c r="H65"/>
    </row>
    <row r="66" spans="1:8" ht="29.25" customHeight="1">
      <c r="A66" s="348"/>
      <c r="B66" s="348"/>
      <c r="C66" s="348"/>
      <c r="D66" s="348"/>
      <c r="E66" s="348"/>
      <c r="F66" s="348"/>
      <c r="G66" s="348"/>
      <c r="H66"/>
    </row>
    <row r="67" spans="1:12" ht="12.75" customHeight="1">
      <c r="A67" s="351"/>
      <c r="B67" s="351"/>
      <c r="C67" s="351"/>
      <c r="D67" s="351"/>
      <c r="E67" s="351"/>
      <c r="F67" s="351"/>
      <c r="G67" s="351"/>
      <c r="H67" s="351"/>
      <c r="I67" s="351"/>
      <c r="J67" s="351"/>
      <c r="K67" s="351"/>
      <c r="L67" s="351"/>
    </row>
    <row r="68" spans="1:12" ht="12.75">
      <c r="A68" s="351"/>
      <c r="B68" s="351"/>
      <c r="C68" s="351"/>
      <c r="D68" s="351"/>
      <c r="E68" s="351"/>
      <c r="F68" s="351"/>
      <c r="G68" s="351"/>
      <c r="H68" s="351"/>
      <c r="I68" s="351"/>
      <c r="J68" s="351"/>
      <c r="K68" s="351"/>
      <c r="L68" s="351"/>
    </row>
    <row r="69" spans="1:12" ht="12.75">
      <c r="A69" s="351"/>
      <c r="B69" s="351"/>
      <c r="C69" s="351"/>
      <c r="D69" s="351"/>
      <c r="E69" s="351"/>
      <c r="F69" s="351"/>
      <c r="G69" s="351"/>
      <c r="H69" s="351"/>
      <c r="I69" s="351"/>
      <c r="J69" s="351"/>
      <c r="K69" s="351"/>
      <c r="L69" s="351"/>
    </row>
  </sheetData>
  <mergeCells count="6">
    <mergeCell ref="A8:G8"/>
    <mergeCell ref="A9:G9"/>
    <mergeCell ref="A10:G10"/>
    <mergeCell ref="A67:L69"/>
    <mergeCell ref="A65:G66"/>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R323"/>
  <sheetViews>
    <sheetView showGridLines="0" tabSelected="1" view="pageBreakPreview" zoomScaleSheetLayoutView="100" workbookViewId="0" topLeftCell="A263">
      <selection activeCell="F243" sqref="F243"/>
    </sheetView>
  </sheetViews>
  <sheetFormatPr defaultColWidth="9.140625" defaultRowHeight="12.75"/>
  <cols>
    <col min="1" max="1" width="5.140625" style="165" customWidth="1"/>
    <col min="2" max="2" width="3.421875" style="165" customWidth="1"/>
    <col min="3" max="4" width="9.140625" style="165" customWidth="1"/>
    <col min="5" max="5" width="5.8515625" style="165" customWidth="1"/>
    <col min="6" max="6" width="11.00390625" style="165" customWidth="1"/>
    <col min="7" max="7" width="14.00390625" style="165" customWidth="1"/>
    <col min="8" max="8" width="7.8515625" style="165" customWidth="1"/>
    <col min="9" max="9" width="11.7109375" style="165" customWidth="1"/>
    <col min="10" max="10" width="12.00390625" style="165" customWidth="1"/>
    <col min="11" max="11" width="13.00390625" style="165" customWidth="1"/>
    <col min="12" max="12" width="9.57421875" style="165" customWidth="1"/>
    <col min="13" max="16384" width="9.140625" style="165" customWidth="1"/>
  </cols>
  <sheetData>
    <row r="1" ht="15">
      <c r="A1" s="165" t="str">
        <f>CCF!A1</f>
        <v>Company No. : 647125-P</v>
      </c>
    </row>
    <row r="3" ht="15">
      <c r="A3" s="165" t="str">
        <f>CCF!A3</f>
        <v>MMS Ventures Berhad</v>
      </c>
    </row>
    <row r="4" spans="1:12" ht="15">
      <c r="A4" s="166" t="str">
        <f>CCF!A4</f>
        <v>(Incorporated in Malaysia)</v>
      </c>
      <c r="B4" s="166"/>
      <c r="C4" s="166"/>
      <c r="D4" s="166"/>
      <c r="E4" s="166"/>
      <c r="F4" s="166"/>
      <c r="G4" s="166"/>
      <c r="H4" s="166"/>
      <c r="I4" s="166"/>
      <c r="J4" s="166"/>
      <c r="K4" s="166"/>
      <c r="L4" s="166"/>
    </row>
    <row r="7" ht="15">
      <c r="A7" s="167" t="s">
        <v>105</v>
      </c>
    </row>
    <row r="9" spans="1:2" ht="15">
      <c r="A9" s="168" t="s">
        <v>173</v>
      </c>
      <c r="B9" s="168"/>
    </row>
    <row r="11" spans="1:2" ht="15">
      <c r="A11" s="168" t="s">
        <v>33</v>
      </c>
      <c r="B11" s="168" t="s">
        <v>34</v>
      </c>
    </row>
    <row r="12" ht="10.5" customHeight="1"/>
    <row r="13" spans="2:12" ht="12.75" customHeight="1">
      <c r="B13" s="369" t="s">
        <v>279</v>
      </c>
      <c r="C13" s="369"/>
      <c r="D13" s="369"/>
      <c r="E13" s="369"/>
      <c r="F13" s="369"/>
      <c r="G13" s="369"/>
      <c r="H13" s="369"/>
      <c r="I13" s="369"/>
      <c r="J13" s="369"/>
      <c r="K13" s="369"/>
      <c r="L13" s="369"/>
    </row>
    <row r="14" spans="2:12" ht="18.75" customHeight="1">
      <c r="B14" s="369"/>
      <c r="C14" s="369"/>
      <c r="D14" s="369"/>
      <c r="E14" s="369"/>
      <c r="F14" s="369"/>
      <c r="G14" s="369"/>
      <c r="H14" s="369"/>
      <c r="I14" s="369"/>
      <c r="J14" s="369"/>
      <c r="K14" s="369"/>
      <c r="L14" s="369"/>
    </row>
    <row r="15" spans="2:18" ht="12" customHeight="1">
      <c r="B15" s="367" t="s">
        <v>285</v>
      </c>
      <c r="C15" s="368"/>
      <c r="D15" s="368"/>
      <c r="E15" s="368"/>
      <c r="F15" s="368"/>
      <c r="G15" s="368"/>
      <c r="H15" s="368"/>
      <c r="I15" s="368"/>
      <c r="J15" s="368"/>
      <c r="K15" s="368"/>
      <c r="L15" s="368"/>
      <c r="M15" s="170"/>
      <c r="N15" s="170"/>
      <c r="O15" s="170"/>
      <c r="P15" s="170"/>
      <c r="Q15" s="170"/>
      <c r="R15" s="170"/>
    </row>
    <row r="16" spans="2:18" ht="15">
      <c r="B16" s="368"/>
      <c r="C16" s="368"/>
      <c r="D16" s="368"/>
      <c r="E16" s="368"/>
      <c r="F16" s="368"/>
      <c r="G16" s="368"/>
      <c r="H16" s="368"/>
      <c r="I16" s="368"/>
      <c r="J16" s="368"/>
      <c r="K16" s="368"/>
      <c r="L16" s="368"/>
      <c r="M16" s="170"/>
      <c r="N16" s="170"/>
      <c r="O16" s="170"/>
      <c r="P16" s="170"/>
      <c r="Q16" s="170"/>
      <c r="R16" s="170"/>
    </row>
    <row r="17" spans="2:18" ht="27" customHeight="1">
      <c r="B17" s="368"/>
      <c r="C17" s="368"/>
      <c r="D17" s="368"/>
      <c r="E17" s="368"/>
      <c r="F17" s="368"/>
      <c r="G17" s="368"/>
      <c r="H17" s="368"/>
      <c r="I17" s="368"/>
      <c r="J17" s="368"/>
      <c r="K17" s="368"/>
      <c r="L17" s="368"/>
      <c r="M17" s="170"/>
      <c r="N17" s="170"/>
      <c r="O17" s="170"/>
      <c r="P17" s="170"/>
      <c r="Q17" s="170"/>
      <c r="R17" s="170"/>
    </row>
    <row r="18" ht="10.5" customHeight="1"/>
    <row r="19" spans="2:12" ht="12.75" customHeight="1">
      <c r="B19" s="333" t="s">
        <v>280</v>
      </c>
      <c r="C19" s="333"/>
      <c r="D19" s="333"/>
      <c r="E19" s="333"/>
      <c r="F19" s="333"/>
      <c r="G19" s="333"/>
      <c r="H19" s="333"/>
      <c r="I19" s="333"/>
      <c r="J19" s="333"/>
      <c r="K19" s="333"/>
      <c r="L19" s="333"/>
    </row>
    <row r="20" spans="2:12" ht="37.5" customHeight="1">
      <c r="B20" s="333"/>
      <c r="C20" s="333"/>
      <c r="D20" s="333"/>
      <c r="E20" s="333"/>
      <c r="F20" s="333"/>
      <c r="G20" s="333"/>
      <c r="H20" s="333"/>
      <c r="I20" s="333"/>
      <c r="J20" s="333"/>
      <c r="K20" s="333"/>
      <c r="L20" s="333"/>
    </row>
    <row r="21" spans="2:12" ht="12.75" customHeight="1">
      <c r="B21" s="333"/>
      <c r="C21" s="333"/>
      <c r="D21" s="333"/>
      <c r="E21" s="333"/>
      <c r="F21" s="333"/>
      <c r="G21" s="333"/>
      <c r="H21" s="333"/>
      <c r="I21" s="333"/>
      <c r="J21" s="333"/>
      <c r="K21" s="333"/>
      <c r="L21" s="333"/>
    </row>
    <row r="22" spans="1:12" ht="15">
      <c r="A22" s="168" t="s">
        <v>35</v>
      </c>
      <c r="B22" s="308" t="s">
        <v>174</v>
      </c>
      <c r="C22" s="333"/>
      <c r="D22" s="333"/>
      <c r="E22" s="333"/>
      <c r="F22" s="333"/>
      <c r="G22" s="333"/>
      <c r="H22" s="333"/>
      <c r="I22" s="333"/>
      <c r="J22" s="333"/>
      <c r="K22" s="333"/>
      <c r="L22" s="333"/>
    </row>
    <row r="23" spans="1:12" ht="12" customHeight="1">
      <c r="A23" s="168"/>
      <c r="B23" s="172"/>
      <c r="C23" s="171"/>
      <c r="D23" s="171"/>
      <c r="E23" s="171"/>
      <c r="F23" s="171"/>
      <c r="G23" s="171"/>
      <c r="H23" s="171"/>
      <c r="I23" s="171"/>
      <c r="J23" s="171"/>
      <c r="K23" s="171"/>
      <c r="L23" s="171"/>
    </row>
    <row r="24" spans="1:12" ht="30.75" customHeight="1">
      <c r="A24" s="168"/>
      <c r="B24" s="333" t="s">
        <v>281</v>
      </c>
      <c r="C24" s="308"/>
      <c r="D24" s="308"/>
      <c r="E24" s="308"/>
      <c r="F24" s="308"/>
      <c r="G24" s="308"/>
      <c r="H24" s="308"/>
      <c r="I24" s="308"/>
      <c r="J24" s="308"/>
      <c r="K24" s="308"/>
      <c r="L24" s="308"/>
    </row>
    <row r="25" spans="1:12" ht="12" customHeight="1">
      <c r="A25" s="168"/>
      <c r="B25" s="172"/>
      <c r="C25" s="171"/>
      <c r="D25" s="171"/>
      <c r="E25" s="171"/>
      <c r="F25" s="171"/>
      <c r="G25" s="171"/>
      <c r="H25" s="171"/>
      <c r="I25" s="171"/>
      <c r="J25" s="171"/>
      <c r="K25" s="171"/>
      <c r="L25" s="171"/>
    </row>
    <row r="26" spans="1:12" ht="33" customHeight="1">
      <c r="A26" s="168"/>
      <c r="B26" s="333" t="s">
        <v>175</v>
      </c>
      <c r="C26" s="308"/>
      <c r="D26" s="308"/>
      <c r="E26" s="308"/>
      <c r="F26" s="308"/>
      <c r="G26" s="308"/>
      <c r="H26" s="308"/>
      <c r="I26" s="308"/>
      <c r="J26" s="308"/>
      <c r="K26" s="308"/>
      <c r="L26" s="308"/>
    </row>
    <row r="27" spans="1:12" ht="11.25" customHeight="1">
      <c r="A27" s="168"/>
      <c r="B27" s="171"/>
      <c r="C27" s="172"/>
      <c r="D27" s="172"/>
      <c r="E27" s="172"/>
      <c r="F27" s="172"/>
      <c r="G27" s="172"/>
      <c r="H27" s="172"/>
      <c r="I27" s="172"/>
      <c r="J27" s="172"/>
      <c r="K27" s="172"/>
      <c r="L27" s="172"/>
    </row>
    <row r="28" spans="1:12" ht="31.5" customHeight="1">
      <c r="A28" s="168"/>
      <c r="B28" s="333" t="s">
        <v>183</v>
      </c>
      <c r="C28" s="333"/>
      <c r="D28" s="333"/>
      <c r="E28" s="333"/>
      <c r="F28" s="333"/>
      <c r="G28" s="333"/>
      <c r="H28" s="333"/>
      <c r="I28" s="333"/>
      <c r="J28" s="333"/>
      <c r="K28" s="333"/>
      <c r="L28" s="333"/>
    </row>
    <row r="29" spans="1:12" ht="12" customHeight="1">
      <c r="A29" s="168"/>
      <c r="B29" s="171"/>
      <c r="C29" s="172"/>
      <c r="D29" s="172"/>
      <c r="E29" s="172"/>
      <c r="F29" s="172"/>
      <c r="G29" s="172"/>
      <c r="H29" s="172"/>
      <c r="I29" s="172"/>
      <c r="J29" s="172"/>
      <c r="K29" s="172"/>
      <c r="L29" s="172"/>
    </row>
    <row r="30" spans="1:12" ht="17.25" customHeight="1">
      <c r="A30" s="168"/>
      <c r="B30" s="308" t="s">
        <v>177</v>
      </c>
      <c r="C30" s="308"/>
      <c r="D30" s="308"/>
      <c r="E30" s="308"/>
      <c r="F30" s="308"/>
      <c r="G30" s="308"/>
      <c r="H30" s="308"/>
      <c r="I30" s="308"/>
      <c r="J30" s="308"/>
      <c r="K30" s="308"/>
      <c r="L30" s="308"/>
    </row>
    <row r="31" spans="1:12" ht="11.25" customHeight="1">
      <c r="A31" s="168"/>
      <c r="B31" s="172"/>
      <c r="C31" s="172"/>
      <c r="D31" s="172"/>
      <c r="E31" s="172"/>
      <c r="F31" s="172"/>
      <c r="G31" s="172"/>
      <c r="H31" s="172"/>
      <c r="I31" s="172"/>
      <c r="J31" s="172"/>
      <c r="K31" s="172"/>
      <c r="L31" s="172"/>
    </row>
    <row r="32" spans="1:12" ht="63.75" customHeight="1">
      <c r="A32" s="168"/>
      <c r="B32" s="171"/>
      <c r="C32" s="333" t="s">
        <v>176</v>
      </c>
      <c r="D32" s="333"/>
      <c r="E32" s="333"/>
      <c r="F32" s="333"/>
      <c r="G32" s="333"/>
      <c r="H32" s="333"/>
      <c r="I32" s="333"/>
      <c r="J32" s="333"/>
      <c r="K32" s="333"/>
      <c r="L32" s="333"/>
    </row>
    <row r="33" spans="1:12" ht="12.75" customHeight="1">
      <c r="A33" s="168"/>
      <c r="B33" s="171"/>
      <c r="C33" s="171"/>
      <c r="D33" s="171"/>
      <c r="E33" s="171"/>
      <c r="F33" s="171"/>
      <c r="G33" s="171"/>
      <c r="H33" s="171"/>
      <c r="I33" s="171"/>
      <c r="J33" s="171"/>
      <c r="K33" s="171"/>
      <c r="L33" s="171"/>
    </row>
    <row r="34" spans="1:2" ht="15">
      <c r="A34" s="168" t="s">
        <v>36</v>
      </c>
      <c r="B34" s="173" t="s">
        <v>179</v>
      </c>
    </row>
    <row r="36" spans="2:12" ht="15">
      <c r="B36" s="307" t="s">
        <v>178</v>
      </c>
      <c r="C36" s="307"/>
      <c r="D36" s="307"/>
      <c r="E36" s="307"/>
      <c r="F36" s="307"/>
      <c r="G36" s="307"/>
      <c r="H36" s="307"/>
      <c r="I36" s="307"/>
      <c r="J36" s="307"/>
      <c r="K36" s="307"/>
      <c r="L36" s="307"/>
    </row>
    <row r="37" spans="2:12" ht="15">
      <c r="B37" s="174"/>
      <c r="C37" s="174"/>
      <c r="D37" s="174"/>
      <c r="E37" s="174"/>
      <c r="F37" s="174"/>
      <c r="G37" s="174"/>
      <c r="H37" s="174"/>
      <c r="I37" s="174"/>
      <c r="J37" s="174"/>
      <c r="K37" s="174"/>
      <c r="L37" s="174"/>
    </row>
    <row r="38" spans="1:2" ht="15">
      <c r="A38" s="168" t="s">
        <v>38</v>
      </c>
      <c r="B38" s="173" t="s">
        <v>37</v>
      </c>
    </row>
    <row r="39" spans="1:2" ht="10.5" customHeight="1">
      <c r="A39" s="168"/>
      <c r="B39" s="173"/>
    </row>
    <row r="40" spans="2:12" ht="15">
      <c r="B40" s="323" t="s">
        <v>76</v>
      </c>
      <c r="C40" s="323"/>
      <c r="D40" s="323"/>
      <c r="E40" s="323"/>
      <c r="F40" s="323"/>
      <c r="G40" s="323"/>
      <c r="H40" s="323"/>
      <c r="I40" s="323"/>
      <c r="J40" s="323"/>
      <c r="K40" s="323"/>
      <c r="L40" s="323"/>
    </row>
    <row r="42" spans="1:2" ht="15">
      <c r="A42" s="168" t="s">
        <v>39</v>
      </c>
      <c r="B42" s="173" t="s">
        <v>180</v>
      </c>
    </row>
    <row r="43" spans="1:2" ht="11.25" customHeight="1">
      <c r="A43" s="168"/>
      <c r="B43" s="173"/>
    </row>
    <row r="44" spans="2:12" ht="15">
      <c r="B44" s="307" t="s">
        <v>182</v>
      </c>
      <c r="C44" s="307"/>
      <c r="D44" s="307"/>
      <c r="E44" s="307"/>
      <c r="F44" s="307"/>
      <c r="G44" s="307"/>
      <c r="H44" s="307"/>
      <c r="I44" s="307"/>
      <c r="J44" s="307"/>
      <c r="K44" s="307"/>
      <c r="L44" s="307"/>
    </row>
    <row r="45" spans="2:12" ht="15">
      <c r="B45" s="307"/>
      <c r="C45" s="307"/>
      <c r="D45" s="307"/>
      <c r="E45" s="307"/>
      <c r="F45" s="307"/>
      <c r="G45" s="307"/>
      <c r="H45" s="307"/>
      <c r="I45" s="307"/>
      <c r="J45" s="307"/>
      <c r="K45" s="307"/>
      <c r="L45" s="307"/>
    </row>
    <row r="46" spans="2:12" ht="15">
      <c r="B46" s="174"/>
      <c r="C46" s="174"/>
      <c r="D46" s="174"/>
      <c r="E46" s="174"/>
      <c r="F46" s="174"/>
      <c r="G46" s="174"/>
      <c r="H46" s="174"/>
      <c r="I46" s="174"/>
      <c r="J46" s="174"/>
      <c r="K46" s="174"/>
      <c r="L46" s="174"/>
    </row>
    <row r="47" spans="1:12" ht="15">
      <c r="A47" s="168" t="s">
        <v>40</v>
      </c>
      <c r="B47" s="336" t="s">
        <v>181</v>
      </c>
      <c r="C47" s="336"/>
      <c r="D47" s="336"/>
      <c r="E47" s="336"/>
      <c r="F47" s="336"/>
      <c r="G47" s="336"/>
      <c r="H47" s="336"/>
      <c r="I47" s="336"/>
      <c r="J47" s="336"/>
      <c r="K47" s="336"/>
      <c r="L47" s="336"/>
    </row>
    <row r="48" spans="1:12" ht="12" customHeight="1">
      <c r="A48" s="168"/>
      <c r="B48" s="309"/>
      <c r="C48" s="309"/>
      <c r="D48" s="309"/>
      <c r="E48" s="309"/>
      <c r="F48" s="309"/>
      <c r="G48" s="309"/>
      <c r="H48" s="309"/>
      <c r="I48" s="309"/>
      <c r="J48" s="309"/>
      <c r="K48" s="309"/>
      <c r="L48" s="309"/>
    </row>
    <row r="49" spans="1:12" ht="25.5" customHeight="1">
      <c r="A49" s="168"/>
      <c r="B49" s="307" t="s">
        <v>278</v>
      </c>
      <c r="C49" s="307"/>
      <c r="D49" s="307"/>
      <c r="E49" s="307"/>
      <c r="F49" s="307"/>
      <c r="G49" s="307"/>
      <c r="H49" s="307"/>
      <c r="I49" s="307"/>
      <c r="J49" s="307"/>
      <c r="K49" s="307"/>
      <c r="L49" s="307"/>
    </row>
    <row r="50" ht="10.5" customHeight="1"/>
    <row r="51" spans="1:12" s="177" customFormat="1" ht="15">
      <c r="A51" s="168" t="s">
        <v>42</v>
      </c>
      <c r="B51" s="336" t="s">
        <v>41</v>
      </c>
      <c r="C51" s="336"/>
      <c r="D51" s="336"/>
      <c r="E51" s="336"/>
      <c r="F51" s="336"/>
      <c r="G51" s="336"/>
      <c r="H51" s="336"/>
      <c r="I51" s="336"/>
      <c r="J51" s="336"/>
      <c r="K51" s="336"/>
      <c r="L51" s="336"/>
    </row>
    <row r="52" spans="1:12" s="177" customFormat="1" ht="11.25" customHeight="1">
      <c r="A52" s="168"/>
      <c r="B52" s="176"/>
      <c r="C52" s="176"/>
      <c r="D52" s="176"/>
      <c r="E52" s="176"/>
      <c r="F52" s="176"/>
      <c r="G52" s="176"/>
      <c r="H52" s="176"/>
      <c r="I52" s="176"/>
      <c r="J52" s="176"/>
      <c r="K52" s="176"/>
      <c r="L52" s="176"/>
    </row>
    <row r="53" spans="1:12" s="177" customFormat="1" ht="12.75" customHeight="1">
      <c r="A53" s="165"/>
      <c r="B53" s="333" t="s">
        <v>282</v>
      </c>
      <c r="C53" s="333"/>
      <c r="D53" s="333"/>
      <c r="E53" s="333"/>
      <c r="F53" s="333"/>
      <c r="G53" s="333"/>
      <c r="H53" s="333"/>
      <c r="I53" s="333"/>
      <c r="J53" s="333"/>
      <c r="K53" s="333"/>
      <c r="L53" s="333"/>
    </row>
    <row r="54" spans="1:12" s="177" customFormat="1" ht="15">
      <c r="A54" s="165"/>
      <c r="B54" s="333"/>
      <c r="C54" s="333"/>
      <c r="D54" s="333"/>
      <c r="E54" s="333"/>
      <c r="F54" s="333"/>
      <c r="G54" s="333"/>
      <c r="H54" s="333"/>
      <c r="I54" s="333"/>
      <c r="J54" s="333"/>
      <c r="K54" s="333"/>
      <c r="L54" s="333"/>
    </row>
    <row r="55" spans="1:12" s="177" customFormat="1" ht="15">
      <c r="A55" s="165"/>
      <c r="B55" s="333"/>
      <c r="C55" s="333"/>
      <c r="D55" s="333"/>
      <c r="E55" s="333"/>
      <c r="F55" s="333"/>
      <c r="G55" s="333"/>
      <c r="H55" s="333"/>
      <c r="I55" s="333"/>
      <c r="J55" s="333"/>
      <c r="K55" s="333"/>
      <c r="L55" s="333"/>
    </row>
    <row r="56" spans="1:12" ht="15">
      <c r="A56" s="168" t="s">
        <v>184</v>
      </c>
      <c r="B56" s="308" t="s">
        <v>185</v>
      </c>
      <c r="C56" s="308"/>
      <c r="D56" s="308"/>
      <c r="E56" s="308"/>
      <c r="F56" s="308"/>
      <c r="G56" s="308"/>
      <c r="H56" s="308"/>
      <c r="I56" s="308"/>
      <c r="J56" s="308"/>
      <c r="K56" s="308"/>
      <c r="L56" s="308"/>
    </row>
    <row r="57" spans="2:12" ht="10.5" customHeight="1">
      <c r="B57" s="171"/>
      <c r="C57" s="171"/>
      <c r="D57" s="171"/>
      <c r="E57" s="171"/>
      <c r="F57" s="171"/>
      <c r="G57" s="171"/>
      <c r="H57" s="171"/>
      <c r="I57" s="171"/>
      <c r="J57" s="171"/>
      <c r="K57" s="171"/>
      <c r="L57" s="171"/>
    </row>
    <row r="58" spans="2:12" ht="31.5" customHeight="1">
      <c r="B58" s="333" t="s">
        <v>225</v>
      </c>
      <c r="C58" s="333"/>
      <c r="D58" s="333"/>
      <c r="E58" s="333"/>
      <c r="F58" s="333"/>
      <c r="G58" s="333"/>
      <c r="H58" s="333"/>
      <c r="I58" s="333"/>
      <c r="J58" s="333"/>
      <c r="K58" s="333"/>
      <c r="L58" s="333"/>
    </row>
    <row r="59" spans="2:12" ht="15">
      <c r="B59" s="171"/>
      <c r="C59" s="171"/>
      <c r="D59" s="171"/>
      <c r="E59" s="171"/>
      <c r="F59" s="171"/>
      <c r="G59" s="171"/>
      <c r="H59" s="171"/>
      <c r="I59" s="171"/>
      <c r="J59" s="171"/>
      <c r="K59" s="171"/>
      <c r="L59" s="171"/>
    </row>
    <row r="60" spans="1:12" ht="15">
      <c r="A60" s="168" t="s">
        <v>186</v>
      </c>
      <c r="B60" s="308" t="s">
        <v>187</v>
      </c>
      <c r="C60" s="308"/>
      <c r="D60" s="308"/>
      <c r="E60" s="308"/>
      <c r="F60" s="308"/>
      <c r="G60" s="308"/>
      <c r="H60" s="308"/>
      <c r="I60" s="308"/>
      <c r="J60" s="308"/>
      <c r="K60" s="308"/>
      <c r="L60" s="308"/>
    </row>
    <row r="61" spans="2:12" ht="11.25" customHeight="1">
      <c r="B61" s="171"/>
      <c r="C61" s="171"/>
      <c r="D61" s="171"/>
      <c r="E61" s="171"/>
      <c r="F61" s="171"/>
      <c r="G61" s="171"/>
      <c r="H61" s="171"/>
      <c r="I61" s="171"/>
      <c r="J61" s="171"/>
      <c r="K61" s="171"/>
      <c r="L61" s="171"/>
    </row>
    <row r="62" spans="2:12" ht="30.75" customHeight="1">
      <c r="B62" s="333" t="s">
        <v>286</v>
      </c>
      <c r="C62" s="333"/>
      <c r="D62" s="333"/>
      <c r="E62" s="333"/>
      <c r="F62" s="333"/>
      <c r="G62" s="333"/>
      <c r="H62" s="333"/>
      <c r="I62" s="333"/>
      <c r="J62" s="333"/>
      <c r="K62" s="333"/>
      <c r="L62" s="333"/>
    </row>
    <row r="63" spans="2:12" ht="12" customHeight="1">
      <c r="B63" s="171"/>
      <c r="C63" s="171"/>
      <c r="D63" s="171"/>
      <c r="E63" s="171"/>
      <c r="F63" s="171"/>
      <c r="G63" s="171"/>
      <c r="H63" s="171"/>
      <c r="I63" s="171"/>
      <c r="J63" s="171"/>
      <c r="K63" s="171"/>
      <c r="L63" s="171"/>
    </row>
    <row r="64" spans="2:12" s="181" customFormat="1" ht="31.5" customHeight="1">
      <c r="B64" s="333" t="s">
        <v>262</v>
      </c>
      <c r="C64" s="333"/>
      <c r="D64" s="333"/>
      <c r="E64" s="333"/>
      <c r="F64" s="333"/>
      <c r="G64" s="333"/>
      <c r="H64" s="333"/>
      <c r="I64" s="333"/>
      <c r="J64" s="333"/>
      <c r="K64" s="333"/>
      <c r="L64" s="333"/>
    </row>
    <row r="65" spans="2:12" ht="14.25" customHeight="1">
      <c r="B65" s="171"/>
      <c r="C65" s="171"/>
      <c r="D65" s="171"/>
      <c r="E65" s="171"/>
      <c r="F65" s="171"/>
      <c r="G65" s="171"/>
      <c r="H65" s="171"/>
      <c r="I65" s="171"/>
      <c r="J65" s="171"/>
      <c r="K65" s="171"/>
      <c r="L65" s="171"/>
    </row>
    <row r="66" spans="2:12" ht="15.75" customHeight="1">
      <c r="B66" s="171"/>
      <c r="C66" s="171"/>
      <c r="D66" s="171"/>
      <c r="E66" s="171"/>
      <c r="F66" s="171"/>
      <c r="G66" s="331" t="s">
        <v>263</v>
      </c>
      <c r="H66" s="331"/>
      <c r="I66" s="332"/>
      <c r="J66" s="332"/>
      <c r="K66" s="331" t="s">
        <v>268</v>
      </c>
      <c r="L66" s="331"/>
    </row>
    <row r="67" spans="2:12" ht="14.25" customHeight="1">
      <c r="B67" s="171"/>
      <c r="C67" s="171"/>
      <c r="D67" s="171"/>
      <c r="E67" s="171"/>
      <c r="F67" s="171"/>
      <c r="G67" s="241" t="s">
        <v>264</v>
      </c>
      <c r="H67" s="241"/>
      <c r="I67" s="331" t="s">
        <v>266</v>
      </c>
      <c r="J67" s="331"/>
      <c r="K67" s="331" t="s">
        <v>269</v>
      </c>
      <c r="L67" s="331"/>
    </row>
    <row r="68" spans="2:12" ht="14.25" customHeight="1">
      <c r="B68" s="171"/>
      <c r="C68" s="171"/>
      <c r="D68" s="171"/>
      <c r="E68" s="171"/>
      <c r="F68" s="171"/>
      <c r="G68" s="331" t="s">
        <v>265</v>
      </c>
      <c r="H68" s="331"/>
      <c r="I68" s="331" t="s">
        <v>267</v>
      </c>
      <c r="J68" s="331"/>
      <c r="K68" s="331" t="s">
        <v>270</v>
      </c>
      <c r="L68" s="331"/>
    </row>
    <row r="69" spans="2:12" ht="14.25" customHeight="1">
      <c r="B69" s="171"/>
      <c r="C69" s="171"/>
      <c r="D69" s="171"/>
      <c r="E69" s="171"/>
      <c r="F69" s="171"/>
      <c r="G69" s="331" t="s">
        <v>6</v>
      </c>
      <c r="H69" s="331"/>
      <c r="I69" s="331" t="s">
        <v>6</v>
      </c>
      <c r="J69" s="331"/>
      <c r="K69" s="331" t="s">
        <v>6</v>
      </c>
      <c r="L69" s="331"/>
    </row>
    <row r="70" spans="2:12" ht="14.25" customHeight="1">
      <c r="B70" s="171"/>
      <c r="C70" s="171"/>
      <c r="D70" s="171"/>
      <c r="E70" s="171"/>
      <c r="F70" s="171"/>
      <c r="G70" s="256"/>
      <c r="H70" s="256"/>
      <c r="I70" s="256"/>
      <c r="J70" s="256"/>
      <c r="K70" s="256"/>
      <c r="L70" s="256"/>
    </row>
    <row r="71" spans="2:12" ht="14.25" customHeight="1">
      <c r="B71" s="241" t="s">
        <v>271</v>
      </c>
      <c r="C71" s="258"/>
      <c r="D71" s="258"/>
      <c r="E71" s="171"/>
      <c r="F71" s="171"/>
      <c r="G71" s="256"/>
      <c r="H71" s="256"/>
      <c r="I71" s="256"/>
      <c r="J71" s="256"/>
      <c r="K71" s="256"/>
      <c r="L71" s="256"/>
    </row>
    <row r="72" spans="2:12" ht="14.25" customHeight="1">
      <c r="B72" s="171"/>
      <c r="C72" s="171"/>
      <c r="D72" s="171"/>
      <c r="E72" s="171"/>
      <c r="F72" s="171"/>
      <c r="G72" s="256"/>
      <c r="H72" s="256"/>
      <c r="I72" s="331"/>
      <c r="J72" s="331"/>
      <c r="K72" s="256"/>
      <c r="L72" s="256"/>
    </row>
    <row r="73" spans="2:12" ht="14.25" customHeight="1">
      <c r="B73" s="258" t="s">
        <v>272</v>
      </c>
      <c r="C73" s="258"/>
      <c r="D73" s="258"/>
      <c r="E73" s="171"/>
      <c r="F73" s="171"/>
      <c r="G73" s="330">
        <v>1423575</v>
      </c>
      <c r="H73" s="330"/>
      <c r="I73" s="330">
        <v>28204637</v>
      </c>
      <c r="J73" s="330"/>
      <c r="K73" s="330">
        <v>289303</v>
      </c>
      <c r="L73" s="330"/>
    </row>
    <row r="74" spans="2:12" ht="16.5" customHeight="1">
      <c r="B74" s="258" t="s">
        <v>273</v>
      </c>
      <c r="C74" s="258"/>
      <c r="D74" s="258"/>
      <c r="E74" s="258"/>
      <c r="F74" s="171"/>
      <c r="G74" s="330">
        <v>515533</v>
      </c>
      <c r="H74" s="330"/>
      <c r="I74" s="330">
        <v>0</v>
      </c>
      <c r="J74" s="330"/>
      <c r="K74" s="330">
        <v>0</v>
      </c>
      <c r="L74" s="330"/>
    </row>
    <row r="75" spans="2:12" ht="16.5" customHeight="1">
      <c r="B75" s="258" t="s">
        <v>276</v>
      </c>
      <c r="C75" s="258"/>
      <c r="D75" s="258"/>
      <c r="E75" s="257"/>
      <c r="F75" s="171"/>
      <c r="G75" s="330">
        <v>60059</v>
      </c>
      <c r="H75" s="330"/>
      <c r="I75" s="330">
        <v>0</v>
      </c>
      <c r="J75" s="330"/>
      <c r="K75" s="330">
        <v>0</v>
      </c>
      <c r="L75" s="330"/>
    </row>
    <row r="76" spans="2:12" ht="16.5" customHeight="1">
      <c r="B76" s="258" t="s">
        <v>274</v>
      </c>
      <c r="C76" s="258"/>
      <c r="D76" s="258"/>
      <c r="E76" s="257"/>
      <c r="F76" s="171"/>
      <c r="G76" s="330">
        <v>498980</v>
      </c>
      <c r="H76" s="330"/>
      <c r="I76" s="330">
        <v>0</v>
      </c>
      <c r="J76" s="330"/>
      <c r="K76" s="330">
        <v>0</v>
      </c>
      <c r="L76" s="330"/>
    </row>
    <row r="77" spans="2:12" ht="16.5" customHeight="1">
      <c r="B77" s="257"/>
      <c r="C77" s="257"/>
      <c r="D77" s="257"/>
      <c r="E77" s="257"/>
      <c r="F77" s="171"/>
      <c r="G77" s="261"/>
      <c r="H77" s="261"/>
      <c r="I77" s="261"/>
      <c r="J77" s="261"/>
      <c r="K77" s="261"/>
      <c r="L77" s="261"/>
    </row>
    <row r="78" spans="2:12" ht="16.5" customHeight="1" thickBot="1">
      <c r="B78" s="258" t="s">
        <v>275</v>
      </c>
      <c r="C78" s="258"/>
      <c r="D78" s="258"/>
      <c r="E78" s="258"/>
      <c r="F78" s="171"/>
      <c r="G78" s="329">
        <f>SUM(G73:H77)</f>
        <v>2498147</v>
      </c>
      <c r="H78" s="329"/>
      <c r="I78" s="329">
        <f>SUM(I72:J77)</f>
        <v>28204637</v>
      </c>
      <c r="J78" s="329"/>
      <c r="K78" s="329">
        <f>SUM(K72:L77)</f>
        <v>289303</v>
      </c>
      <c r="L78" s="329"/>
    </row>
    <row r="79" spans="2:12" ht="15.75" thickTop="1">
      <c r="B79" s="332"/>
      <c r="C79" s="332"/>
      <c r="D79" s="332"/>
      <c r="E79" s="332"/>
      <c r="F79" s="171"/>
      <c r="G79" s="171"/>
      <c r="H79" s="171"/>
      <c r="I79" s="171"/>
      <c r="J79" s="171"/>
      <c r="K79" s="171"/>
      <c r="L79" s="171"/>
    </row>
    <row r="80" spans="2:12" ht="14.25" customHeight="1">
      <c r="B80" s="241" t="s">
        <v>277</v>
      </c>
      <c r="C80" s="258"/>
      <c r="D80" s="258"/>
      <c r="E80" s="171"/>
      <c r="F80" s="171"/>
      <c r="G80" s="256"/>
      <c r="H80" s="256"/>
      <c r="I80" s="256"/>
      <c r="J80" s="256"/>
      <c r="K80" s="256"/>
      <c r="L80" s="256"/>
    </row>
    <row r="81" spans="2:12" ht="14.25" customHeight="1">
      <c r="B81" s="171"/>
      <c r="C81" s="171"/>
      <c r="D81" s="171"/>
      <c r="E81" s="171"/>
      <c r="F81" s="171"/>
      <c r="G81" s="256"/>
      <c r="H81" s="256"/>
      <c r="I81" s="331"/>
      <c r="J81" s="331"/>
      <c r="K81" s="256"/>
      <c r="L81" s="256"/>
    </row>
    <row r="82" spans="2:12" ht="14.25" customHeight="1">
      <c r="B82" s="258" t="s">
        <v>272</v>
      </c>
      <c r="C82" s="258"/>
      <c r="D82" s="258"/>
      <c r="E82" s="171"/>
      <c r="F82" s="171"/>
      <c r="G82" s="330">
        <v>2100818</v>
      </c>
      <c r="H82" s="330"/>
      <c r="I82" s="330">
        <v>33356965</v>
      </c>
      <c r="J82" s="330"/>
      <c r="K82" s="330">
        <v>494810</v>
      </c>
      <c r="L82" s="330"/>
    </row>
    <row r="83" spans="2:12" ht="16.5" customHeight="1">
      <c r="B83" s="258" t="s">
        <v>276</v>
      </c>
      <c r="C83" s="258"/>
      <c r="D83" s="258"/>
      <c r="E83" s="257"/>
      <c r="F83" s="171"/>
      <c r="G83" s="330">
        <v>47582</v>
      </c>
      <c r="H83" s="330"/>
      <c r="I83" s="330">
        <v>0</v>
      </c>
      <c r="J83" s="330"/>
      <c r="K83" s="259"/>
      <c r="L83" s="259">
        <v>0</v>
      </c>
    </row>
    <row r="84" spans="2:12" ht="16.5" customHeight="1">
      <c r="B84" s="258" t="s">
        <v>274</v>
      </c>
      <c r="C84" s="258"/>
      <c r="D84" s="258"/>
      <c r="E84" s="257"/>
      <c r="F84" s="171"/>
      <c r="G84" s="330">
        <v>5206920</v>
      </c>
      <c r="H84" s="330"/>
      <c r="I84" s="330">
        <v>0</v>
      </c>
      <c r="J84" s="330"/>
      <c r="K84" s="330">
        <v>0</v>
      </c>
      <c r="L84" s="330"/>
    </row>
    <row r="85" spans="2:12" ht="16.5" customHeight="1">
      <c r="B85" s="257"/>
      <c r="C85" s="257"/>
      <c r="D85" s="257"/>
      <c r="E85" s="257"/>
      <c r="F85" s="171"/>
      <c r="G85" s="261"/>
      <c r="H85" s="261"/>
      <c r="I85" s="261"/>
      <c r="J85" s="261"/>
      <c r="K85" s="261"/>
      <c r="L85" s="261"/>
    </row>
    <row r="86" spans="2:12" ht="16.5" customHeight="1" thickBot="1">
      <c r="B86" s="258" t="s">
        <v>275</v>
      </c>
      <c r="C86" s="258"/>
      <c r="D86" s="258"/>
      <c r="E86" s="258"/>
      <c r="F86" s="171"/>
      <c r="G86" s="329">
        <f>SUM(G82:H85)</f>
        <v>7355320</v>
      </c>
      <c r="H86" s="329"/>
      <c r="I86" s="329">
        <f>SUM(I81:J85)</f>
        <v>33356965</v>
      </c>
      <c r="J86" s="329"/>
      <c r="K86" s="329">
        <f>SUM(K81:L85)</f>
        <v>494810</v>
      </c>
      <c r="L86" s="329"/>
    </row>
    <row r="87" spans="2:12" ht="15.75" thickTop="1">
      <c r="B87" s="257"/>
      <c r="C87" s="257"/>
      <c r="D87" s="257"/>
      <c r="E87" s="257"/>
      <c r="F87" s="171"/>
      <c r="G87" s="171"/>
      <c r="H87" s="171"/>
      <c r="I87" s="171"/>
      <c r="J87" s="171"/>
      <c r="K87" s="171"/>
      <c r="L87" s="171"/>
    </row>
    <row r="88" spans="1:12" ht="15">
      <c r="A88" s="168" t="s">
        <v>43</v>
      </c>
      <c r="B88" s="308" t="s">
        <v>188</v>
      </c>
      <c r="C88" s="308"/>
      <c r="D88" s="308"/>
      <c r="E88" s="308"/>
      <c r="F88" s="308"/>
      <c r="G88" s="308"/>
      <c r="H88" s="308"/>
      <c r="I88" s="308"/>
      <c r="J88" s="308"/>
      <c r="K88" s="308"/>
      <c r="L88" s="308"/>
    </row>
    <row r="89" spans="1:12" ht="15">
      <c r="A89" s="168"/>
      <c r="B89" s="172"/>
      <c r="C89" s="172"/>
      <c r="D89" s="172"/>
      <c r="E89" s="172"/>
      <c r="F89" s="172"/>
      <c r="G89" s="172"/>
      <c r="H89" s="172"/>
      <c r="I89" s="172"/>
      <c r="J89" s="172"/>
      <c r="K89" s="172"/>
      <c r="L89" s="172"/>
    </row>
    <row r="90" spans="1:12" ht="15">
      <c r="A90" s="168"/>
      <c r="B90" s="333" t="s">
        <v>219</v>
      </c>
      <c r="C90" s="333"/>
      <c r="D90" s="333"/>
      <c r="E90" s="333"/>
      <c r="F90" s="333"/>
      <c r="G90" s="333"/>
      <c r="H90" s="333"/>
      <c r="I90" s="333"/>
      <c r="J90" s="333"/>
      <c r="K90" s="333"/>
      <c r="L90" s="333"/>
    </row>
    <row r="91" spans="1:12" ht="60" customHeight="1">
      <c r="A91" s="168"/>
      <c r="B91" s="333" t="s">
        <v>283</v>
      </c>
      <c r="C91" s="308"/>
      <c r="D91" s="308"/>
      <c r="E91" s="308"/>
      <c r="F91" s="308"/>
      <c r="G91" s="308"/>
      <c r="H91" s="308"/>
      <c r="I91" s="308"/>
      <c r="J91" s="308"/>
      <c r="K91" s="308"/>
      <c r="L91" s="308"/>
    </row>
    <row r="92" spans="1:12" ht="15" customHeight="1">
      <c r="A92" s="168"/>
      <c r="B92" s="171"/>
      <c r="C92" s="172"/>
      <c r="D92" s="172"/>
      <c r="E92" s="172"/>
      <c r="F92" s="172"/>
      <c r="G92" s="172"/>
      <c r="H92" s="172"/>
      <c r="I92" s="172"/>
      <c r="J92" s="172"/>
      <c r="K92" s="172"/>
      <c r="L92" s="172"/>
    </row>
    <row r="93" spans="2:12" ht="15">
      <c r="B93" s="333" t="s">
        <v>221</v>
      </c>
      <c r="C93" s="333"/>
      <c r="D93" s="333"/>
      <c r="E93" s="333"/>
      <c r="F93" s="333"/>
      <c r="G93" s="333"/>
      <c r="H93" s="333"/>
      <c r="I93" s="333"/>
      <c r="J93" s="333"/>
      <c r="K93" s="333"/>
      <c r="L93" s="333"/>
    </row>
    <row r="94" spans="2:12" ht="27.75" customHeight="1">
      <c r="B94" s="333" t="s">
        <v>220</v>
      </c>
      <c r="C94" s="333"/>
      <c r="D94" s="333"/>
      <c r="E94" s="333"/>
      <c r="F94" s="333"/>
      <c r="G94" s="333"/>
      <c r="H94" s="333"/>
      <c r="I94" s="333"/>
      <c r="J94" s="333"/>
      <c r="K94" s="333"/>
      <c r="L94" s="333"/>
    </row>
    <row r="95" spans="2:12" ht="15">
      <c r="B95" s="171"/>
      <c r="C95" s="171"/>
      <c r="D95" s="171"/>
      <c r="E95" s="171"/>
      <c r="F95" s="171"/>
      <c r="G95" s="171"/>
      <c r="H95" s="171"/>
      <c r="I95" s="171"/>
      <c r="J95" s="171"/>
      <c r="K95" s="171"/>
      <c r="L95" s="171"/>
    </row>
    <row r="96" spans="1:12" ht="15">
      <c r="A96" s="168" t="s">
        <v>189</v>
      </c>
      <c r="B96" s="308" t="s">
        <v>190</v>
      </c>
      <c r="C96" s="308"/>
      <c r="D96" s="308"/>
      <c r="E96" s="308"/>
      <c r="F96" s="308"/>
      <c r="G96" s="308"/>
      <c r="H96" s="308"/>
      <c r="I96" s="308"/>
      <c r="J96" s="308"/>
      <c r="K96" s="308"/>
      <c r="L96" s="308"/>
    </row>
    <row r="97" spans="2:12" ht="11.25" customHeight="1">
      <c r="B97" s="171"/>
      <c r="C97" s="171"/>
      <c r="D97" s="171"/>
      <c r="E97" s="171"/>
      <c r="F97" s="171"/>
      <c r="G97" s="171"/>
      <c r="H97" s="171"/>
      <c r="I97" s="171"/>
      <c r="J97" s="171"/>
      <c r="K97" s="171"/>
      <c r="L97" s="171"/>
    </row>
    <row r="98" spans="2:12" ht="27" customHeight="1">
      <c r="B98" s="333" t="s">
        <v>191</v>
      </c>
      <c r="C98" s="333"/>
      <c r="D98" s="333"/>
      <c r="E98" s="333"/>
      <c r="F98" s="333"/>
      <c r="G98" s="333"/>
      <c r="H98" s="333"/>
      <c r="I98" s="333"/>
      <c r="J98" s="333"/>
      <c r="K98" s="333"/>
      <c r="L98" s="333"/>
    </row>
    <row r="99" spans="2:12" ht="12.75" customHeight="1">
      <c r="B99" s="171"/>
      <c r="C99" s="171"/>
      <c r="D99" s="171"/>
      <c r="E99" s="171"/>
      <c r="F99" s="171"/>
      <c r="G99" s="171"/>
      <c r="H99" s="171"/>
      <c r="I99" s="171"/>
      <c r="J99" s="171"/>
      <c r="K99" s="171"/>
      <c r="L99" s="171"/>
    </row>
    <row r="100" spans="1:7" ht="13.5" customHeight="1">
      <c r="A100" s="168" t="s">
        <v>45</v>
      </c>
      <c r="B100" s="178" t="s">
        <v>44</v>
      </c>
      <c r="G100" s="178"/>
    </row>
    <row r="101" spans="2:12" ht="11.25" customHeight="1">
      <c r="B101" s="171"/>
      <c r="C101" s="171"/>
      <c r="D101" s="171"/>
      <c r="E101" s="171"/>
      <c r="F101" s="171"/>
      <c r="G101" s="171"/>
      <c r="H101" s="171"/>
      <c r="I101" s="171"/>
      <c r="J101" s="171"/>
      <c r="K101" s="171"/>
      <c r="L101" s="171"/>
    </row>
    <row r="102" spans="2:12" ht="14.25" customHeight="1">
      <c r="B102" s="310" t="s">
        <v>192</v>
      </c>
      <c r="C102" s="310"/>
      <c r="D102" s="310"/>
      <c r="E102" s="310"/>
      <c r="F102" s="310"/>
      <c r="G102" s="310"/>
      <c r="H102" s="310"/>
      <c r="I102" s="310"/>
      <c r="J102" s="310"/>
      <c r="K102" s="310"/>
      <c r="L102" s="310"/>
    </row>
    <row r="103" spans="1:12" ht="15">
      <c r="A103" s="168"/>
      <c r="B103" s="314"/>
      <c r="C103" s="314"/>
      <c r="D103" s="314"/>
      <c r="E103" s="314"/>
      <c r="F103" s="314"/>
      <c r="G103" s="314"/>
      <c r="H103" s="314"/>
      <c r="I103" s="314"/>
      <c r="J103" s="314"/>
      <c r="K103" s="314"/>
      <c r="L103" s="314"/>
    </row>
    <row r="104" spans="1:12" ht="15">
      <c r="A104" s="168" t="s">
        <v>46</v>
      </c>
      <c r="B104" s="314" t="s">
        <v>193</v>
      </c>
      <c r="C104" s="314"/>
      <c r="D104" s="314"/>
      <c r="E104" s="314"/>
      <c r="F104" s="314"/>
      <c r="G104" s="314"/>
      <c r="H104" s="314"/>
      <c r="I104" s="314"/>
      <c r="J104" s="314"/>
      <c r="K104" s="314"/>
      <c r="L104" s="314"/>
    </row>
    <row r="105" spans="2:12" ht="15">
      <c r="B105" s="315"/>
      <c r="C105" s="315"/>
      <c r="D105" s="315"/>
      <c r="E105" s="315"/>
      <c r="F105" s="315"/>
      <c r="G105" s="315"/>
      <c r="H105" s="315"/>
      <c r="I105" s="315"/>
      <c r="J105" s="315"/>
      <c r="K105" s="315"/>
      <c r="L105" s="315"/>
    </row>
    <row r="106" spans="2:12" ht="15">
      <c r="B106" s="334" t="s">
        <v>194</v>
      </c>
      <c r="C106" s="334"/>
      <c r="D106" s="334"/>
      <c r="E106" s="334"/>
      <c r="F106" s="334"/>
      <c r="G106" s="334"/>
      <c r="H106" s="334"/>
      <c r="I106" s="334"/>
      <c r="J106" s="334"/>
      <c r="K106" s="334"/>
      <c r="L106" s="334"/>
    </row>
    <row r="107" spans="1:2" ht="15">
      <c r="A107" s="168"/>
      <c r="B107" s="173"/>
    </row>
    <row r="108" spans="1:2" ht="15">
      <c r="A108" s="168" t="s">
        <v>48</v>
      </c>
      <c r="B108" s="168" t="s">
        <v>47</v>
      </c>
    </row>
    <row r="109" spans="2:12" ht="13.5" customHeight="1">
      <c r="B109" s="174"/>
      <c r="C109" s="174"/>
      <c r="D109" s="174"/>
      <c r="E109" s="174"/>
      <c r="F109" s="174"/>
      <c r="G109" s="174"/>
      <c r="H109" s="174"/>
      <c r="I109" s="174"/>
      <c r="J109" s="174"/>
      <c r="K109" s="174"/>
      <c r="L109" s="174"/>
    </row>
    <row r="110" spans="2:16" ht="15.75" customHeight="1">
      <c r="B110" s="333" t="s">
        <v>218</v>
      </c>
      <c r="C110" s="333"/>
      <c r="D110" s="333"/>
      <c r="E110" s="333"/>
      <c r="F110" s="333"/>
      <c r="G110" s="333"/>
      <c r="H110" s="333"/>
      <c r="I110" s="333"/>
      <c r="J110" s="333"/>
      <c r="K110" s="333"/>
      <c r="L110" s="333"/>
      <c r="M110" s="171"/>
      <c r="N110" s="171"/>
      <c r="O110" s="171"/>
      <c r="P110" s="171"/>
    </row>
    <row r="111" spans="2:16" ht="12.75" customHeight="1">
      <c r="B111" s="171"/>
      <c r="C111" s="171"/>
      <c r="D111" s="171"/>
      <c r="E111" s="171"/>
      <c r="F111" s="171"/>
      <c r="G111" s="171"/>
      <c r="H111" s="171"/>
      <c r="I111" s="171"/>
      <c r="J111" s="171"/>
      <c r="K111" s="171"/>
      <c r="L111" s="171"/>
      <c r="M111" s="171"/>
      <c r="N111" s="171"/>
      <c r="O111" s="171"/>
      <c r="P111" s="171"/>
    </row>
    <row r="112" spans="1:16" ht="15" customHeight="1">
      <c r="A112" s="168" t="s">
        <v>71</v>
      </c>
      <c r="B112" s="308" t="s">
        <v>195</v>
      </c>
      <c r="C112" s="308"/>
      <c r="D112" s="308"/>
      <c r="E112" s="308"/>
      <c r="F112" s="308"/>
      <c r="G112" s="308"/>
      <c r="H112" s="308"/>
      <c r="I112" s="308"/>
      <c r="J112" s="308"/>
      <c r="K112" s="308"/>
      <c r="L112" s="308"/>
      <c r="M112" s="171"/>
      <c r="N112" s="171"/>
      <c r="O112" s="171"/>
      <c r="P112" s="171"/>
    </row>
    <row r="113" spans="1:2" ht="11.25" customHeight="1">
      <c r="A113" s="168"/>
      <c r="B113" s="178"/>
    </row>
    <row r="114" spans="2:15" ht="26.25" customHeight="1">
      <c r="B114" s="335" t="s">
        <v>293</v>
      </c>
      <c r="C114" s="335"/>
      <c r="D114" s="335"/>
      <c r="E114" s="335"/>
      <c r="F114" s="335"/>
      <c r="G114" s="335"/>
      <c r="H114" s="335"/>
      <c r="I114" s="335"/>
      <c r="J114" s="335"/>
      <c r="K114" s="335"/>
      <c r="L114" s="335"/>
      <c r="M114" s="218"/>
      <c r="N114" s="218"/>
      <c r="O114" s="218"/>
    </row>
    <row r="115" spans="1:12" ht="16.5" customHeight="1">
      <c r="A115" s="311" t="s">
        <v>287</v>
      </c>
      <c r="B115" s="311"/>
      <c r="C115" s="311"/>
      <c r="D115" s="311"/>
      <c r="E115" s="311"/>
      <c r="F115" s="311"/>
      <c r="G115" s="311"/>
      <c r="H115" s="311"/>
      <c r="I115" s="311"/>
      <c r="J115" s="311"/>
      <c r="K115" s="311"/>
      <c r="L115" s="311"/>
    </row>
    <row r="116" spans="1:12" ht="16.5" customHeight="1">
      <c r="A116" s="311"/>
      <c r="B116" s="311"/>
      <c r="C116" s="311"/>
      <c r="D116" s="311"/>
      <c r="E116" s="311"/>
      <c r="F116" s="311"/>
      <c r="G116" s="311"/>
      <c r="H116" s="311"/>
      <c r="I116" s="311"/>
      <c r="J116" s="311"/>
      <c r="K116" s="311"/>
      <c r="L116" s="311"/>
    </row>
    <row r="117" spans="1:12" ht="9.75" customHeight="1">
      <c r="A117" s="184"/>
      <c r="B117" s="184"/>
      <c r="C117" s="184"/>
      <c r="D117" s="184"/>
      <c r="E117" s="184"/>
      <c r="F117" s="184"/>
      <c r="G117" s="184"/>
      <c r="H117" s="184"/>
      <c r="I117" s="184"/>
      <c r="K117" s="184"/>
      <c r="L117" s="184"/>
    </row>
    <row r="118" spans="1:12" ht="12" customHeight="1">
      <c r="A118" s="168" t="s">
        <v>49</v>
      </c>
      <c r="B118" s="178" t="s">
        <v>50</v>
      </c>
      <c r="C118" s="185"/>
      <c r="D118" s="185"/>
      <c r="E118" s="185"/>
      <c r="F118" s="185"/>
      <c r="G118" s="185"/>
      <c r="H118" s="185"/>
      <c r="I118" s="185"/>
      <c r="K118" s="185"/>
      <c r="L118" s="185"/>
    </row>
    <row r="119" spans="1:12" ht="12" customHeight="1">
      <c r="A119" s="168"/>
      <c r="B119" s="178"/>
      <c r="C119" s="185"/>
      <c r="D119" s="185"/>
      <c r="E119" s="185"/>
      <c r="F119" s="185"/>
      <c r="G119" s="185"/>
      <c r="H119" s="185"/>
      <c r="I119" s="185"/>
      <c r="J119" s="185"/>
      <c r="K119" s="185"/>
      <c r="L119" s="186"/>
    </row>
    <row r="120" spans="1:16" ht="12" customHeight="1">
      <c r="A120" s="168"/>
      <c r="B120" s="178"/>
      <c r="C120" s="185"/>
      <c r="D120" s="185"/>
      <c r="E120" s="185"/>
      <c r="F120" s="306" t="s">
        <v>247</v>
      </c>
      <c r="G120" s="306"/>
      <c r="H120" s="306"/>
      <c r="I120" s="306"/>
      <c r="J120" s="306" t="s">
        <v>243</v>
      </c>
      <c r="K120" s="292"/>
      <c r="L120" s="292"/>
      <c r="M120" s="188"/>
      <c r="N120" s="188"/>
      <c r="O120" s="188"/>
      <c r="P120" s="188"/>
    </row>
    <row r="121" spans="6:16" s="168" customFormat="1" ht="12" customHeight="1">
      <c r="F121" s="189" t="s">
        <v>116</v>
      </c>
      <c r="G121" s="189" t="s">
        <v>237</v>
      </c>
      <c r="H121" s="262" t="s">
        <v>248</v>
      </c>
      <c r="I121" s="190" t="s">
        <v>85</v>
      </c>
      <c r="J121" s="190" t="s">
        <v>116</v>
      </c>
      <c r="K121" s="190" t="s">
        <v>85</v>
      </c>
      <c r="L121" s="262" t="s">
        <v>248</v>
      </c>
      <c r="M121" s="191"/>
      <c r="N121" s="191"/>
      <c r="O121" s="192"/>
      <c r="P121" s="193"/>
    </row>
    <row r="122" spans="5:16" s="168" customFormat="1" ht="12" customHeight="1">
      <c r="E122" s="192"/>
      <c r="F122" s="194" t="s">
        <v>6</v>
      </c>
      <c r="G122" s="194" t="s">
        <v>6</v>
      </c>
      <c r="H122" s="263" t="s">
        <v>249</v>
      </c>
      <c r="I122" s="194" t="s">
        <v>6</v>
      </c>
      <c r="J122" s="194" t="s">
        <v>6</v>
      </c>
      <c r="K122" s="194" t="s">
        <v>6</v>
      </c>
      <c r="L122" s="263" t="s">
        <v>249</v>
      </c>
      <c r="M122" s="192"/>
      <c r="N122" s="192"/>
      <c r="O122" s="193"/>
      <c r="P122" s="193"/>
    </row>
    <row r="123" spans="5:16" s="168" customFormat="1" ht="12" customHeight="1">
      <c r="E123" s="195"/>
      <c r="F123" s="195"/>
      <c r="G123" s="196"/>
      <c r="H123" s="195"/>
      <c r="I123" s="197"/>
      <c r="J123" s="195"/>
      <c r="K123" s="195"/>
      <c r="M123" s="195"/>
      <c r="N123" s="195"/>
      <c r="O123" s="197"/>
      <c r="P123" s="197"/>
    </row>
    <row r="124" spans="5:16" ht="12" customHeight="1">
      <c r="E124" s="188"/>
      <c r="F124" s="188"/>
      <c r="G124" s="188"/>
      <c r="H124" s="188"/>
      <c r="I124" s="198"/>
      <c r="J124" s="188"/>
      <c r="K124" s="188"/>
      <c r="M124" s="188"/>
      <c r="N124" s="188"/>
      <c r="O124" s="198"/>
      <c r="P124" s="198"/>
    </row>
    <row r="125" spans="2:16" ht="12" customHeight="1">
      <c r="B125" s="168" t="s">
        <v>14</v>
      </c>
      <c r="E125" s="199"/>
      <c r="F125" s="200">
        <v>2498147</v>
      </c>
      <c r="G125" s="201">
        <v>5068288</v>
      </c>
      <c r="H125" s="264">
        <f>(F125-G125)/G125</f>
        <v>-0.5071023982851803</v>
      </c>
      <c r="I125" s="200">
        <v>7355320</v>
      </c>
      <c r="J125" s="200">
        <v>15715928</v>
      </c>
      <c r="K125" s="200">
        <v>34198759</v>
      </c>
      <c r="L125" s="265">
        <f>(J125-K125)/K125</f>
        <v>-0.5404532661550672</v>
      </c>
      <c r="M125" s="202"/>
      <c r="N125" s="202"/>
      <c r="O125" s="199"/>
      <c r="P125" s="199"/>
    </row>
    <row r="126" spans="5:16" ht="12" customHeight="1">
      <c r="E126" s="199"/>
      <c r="F126" s="200"/>
      <c r="G126" s="201"/>
      <c r="H126" s="200"/>
      <c r="I126" s="200"/>
      <c r="J126" s="200"/>
      <c r="K126" s="200"/>
      <c r="M126" s="188"/>
      <c r="N126" s="188"/>
      <c r="O126" s="199"/>
      <c r="P126" s="199"/>
    </row>
    <row r="127" spans="3:16" ht="12" customHeight="1">
      <c r="C127" s="165" t="s">
        <v>9</v>
      </c>
      <c r="D127" s="188"/>
      <c r="E127" s="199"/>
      <c r="F127" s="200">
        <v>-2256912</v>
      </c>
      <c r="G127" s="201">
        <v>-3836589</v>
      </c>
      <c r="H127" s="264">
        <f>(F127-G127)/G127</f>
        <v>-0.41173995963602045</v>
      </c>
      <c r="I127" s="200">
        <v>-5757277</v>
      </c>
      <c r="J127" s="200">
        <v>-12231303</v>
      </c>
      <c r="K127" s="200">
        <v>-24984049</v>
      </c>
      <c r="L127" s="265">
        <f>(J127-K127)/K127</f>
        <v>-0.5104355182780822</v>
      </c>
      <c r="M127" s="202"/>
      <c r="N127" s="202"/>
      <c r="O127" s="199"/>
      <c r="P127" s="199"/>
    </row>
    <row r="128" spans="5:16" ht="12" customHeight="1">
      <c r="E128" s="199"/>
      <c r="F128" s="203"/>
      <c r="G128" s="204"/>
      <c r="H128" s="203"/>
      <c r="I128" s="203"/>
      <c r="J128" s="203"/>
      <c r="K128" s="203"/>
      <c r="L128" s="166"/>
      <c r="M128" s="188"/>
      <c r="N128" s="188"/>
      <c r="O128" s="199"/>
      <c r="P128" s="199"/>
    </row>
    <row r="129" spans="2:16" ht="15" customHeight="1">
      <c r="B129" s="168" t="s">
        <v>11</v>
      </c>
      <c r="E129" s="199"/>
      <c r="F129" s="201">
        <f>SUM(F125:F128)</f>
        <v>241235</v>
      </c>
      <c r="G129" s="201">
        <f>SUM(G125:G128)</f>
        <v>1231699</v>
      </c>
      <c r="H129" s="264">
        <f>(F129-G129)/G129</f>
        <v>-0.8041445190748714</v>
      </c>
      <c r="I129" s="201">
        <f>SUM(I125:I128)</f>
        <v>1598043</v>
      </c>
      <c r="J129" s="200">
        <f>SUM(J125:J127)</f>
        <v>3484625</v>
      </c>
      <c r="K129" s="200">
        <f>SUM(K125:K127)</f>
        <v>9214710</v>
      </c>
      <c r="L129" s="265">
        <f>(J129-K129)/K129</f>
        <v>-0.6218410563110505</v>
      </c>
      <c r="M129" s="202"/>
      <c r="N129" s="202"/>
      <c r="O129" s="199"/>
      <c r="P129" s="199"/>
    </row>
    <row r="130" spans="5:16" ht="12" customHeight="1">
      <c r="E130" s="199"/>
      <c r="F130" s="200"/>
      <c r="G130" s="201"/>
      <c r="H130" s="200"/>
      <c r="I130" s="200"/>
      <c r="J130" s="200"/>
      <c r="K130" s="200"/>
      <c r="M130" s="188"/>
      <c r="N130" s="188"/>
      <c r="O130" s="199"/>
      <c r="P130" s="199"/>
    </row>
    <row r="131" spans="3:16" ht="12" customHeight="1">
      <c r="C131" s="165" t="s">
        <v>12</v>
      </c>
      <c r="E131" s="199"/>
      <c r="F131" s="200">
        <v>133937</v>
      </c>
      <c r="G131" s="201">
        <v>150611</v>
      </c>
      <c r="H131" s="264">
        <f>(F131-G131)/G131</f>
        <v>-0.11070904515606429</v>
      </c>
      <c r="I131" s="200">
        <v>117659</v>
      </c>
      <c r="J131" s="200">
        <v>574861</v>
      </c>
      <c r="K131" s="200">
        <v>268194</v>
      </c>
      <c r="L131" s="265">
        <f>(J131-K131)/K131</f>
        <v>1.1434521279372394</v>
      </c>
      <c r="M131" s="202"/>
      <c r="N131" s="202"/>
      <c r="O131" s="199"/>
      <c r="P131" s="199"/>
    </row>
    <row r="132" spans="3:16" ht="12" customHeight="1">
      <c r="C132" s="165" t="s">
        <v>151</v>
      </c>
      <c r="E132" s="199"/>
      <c r="F132" s="200">
        <v>-943066</v>
      </c>
      <c r="G132" s="201">
        <v>-758011</v>
      </c>
      <c r="H132" s="264">
        <f>(F132-G132)/G132</f>
        <v>0.24413234108739848</v>
      </c>
      <c r="I132" s="200">
        <v>-970767</v>
      </c>
      <c r="J132" s="200">
        <v>-3342435</v>
      </c>
      <c r="K132" s="200">
        <v>-3266404</v>
      </c>
      <c r="L132" s="265">
        <f>(J132-K132)/K132</f>
        <v>0.023276667552452175</v>
      </c>
      <c r="M132" s="202"/>
      <c r="N132" s="202"/>
      <c r="O132" s="199"/>
      <c r="P132" s="199"/>
    </row>
    <row r="133" spans="5:16" ht="12" customHeight="1">
      <c r="E133" s="199"/>
      <c r="F133" s="203"/>
      <c r="G133" s="204"/>
      <c r="H133" s="203"/>
      <c r="I133" s="203"/>
      <c r="J133" s="203"/>
      <c r="K133" s="203"/>
      <c r="L133" s="166"/>
      <c r="M133" s="188"/>
      <c r="N133" s="188"/>
      <c r="O133" s="199"/>
      <c r="P133" s="199"/>
    </row>
    <row r="134" spans="2:16" ht="15.75" customHeight="1">
      <c r="B134" s="168" t="s">
        <v>239</v>
      </c>
      <c r="E134" s="199"/>
      <c r="F134" s="201">
        <f>SUM(F129:F133)</f>
        <v>-567894</v>
      </c>
      <c r="G134" s="201">
        <f>SUM(G129:G133)</f>
        <v>624299</v>
      </c>
      <c r="H134" s="264">
        <f>(F134-G134)/G134</f>
        <v>-1.9096506641849498</v>
      </c>
      <c r="I134" s="201">
        <f>SUM(I129:I133)</f>
        <v>744935</v>
      </c>
      <c r="J134" s="200">
        <f>SUM(J129:J132)</f>
        <v>717051</v>
      </c>
      <c r="K134" s="200">
        <f>SUM(K129:K132)</f>
        <v>6216500</v>
      </c>
      <c r="L134" s="265">
        <f>(J134-K134)/K134</f>
        <v>-0.8846535832059841</v>
      </c>
      <c r="M134" s="202"/>
      <c r="N134" s="202"/>
      <c r="O134" s="199"/>
      <c r="P134" s="199"/>
    </row>
    <row r="135" spans="5:16" ht="12" customHeight="1">
      <c r="E135" s="199"/>
      <c r="F135" s="200"/>
      <c r="G135" s="201"/>
      <c r="H135" s="200"/>
      <c r="I135" s="200"/>
      <c r="J135" s="200"/>
      <c r="K135" s="200"/>
      <c r="M135" s="188"/>
      <c r="N135" s="188"/>
      <c r="O135" s="199"/>
      <c r="P135" s="199"/>
    </row>
    <row r="136" spans="3:16" ht="12" customHeight="1">
      <c r="C136" s="165" t="s">
        <v>238</v>
      </c>
      <c r="E136" s="199"/>
      <c r="F136" s="200">
        <v>123206</v>
      </c>
      <c r="G136" s="201">
        <v>-116149</v>
      </c>
      <c r="H136" s="264">
        <f>(F136-G136)/G136</f>
        <v>-2.0607581640823427</v>
      </c>
      <c r="I136" s="200">
        <v>-246973</v>
      </c>
      <c r="J136" s="200">
        <v>-143397</v>
      </c>
      <c r="K136" s="200">
        <v>-1352469</v>
      </c>
      <c r="L136" s="265">
        <f>(J136-K136)/K136</f>
        <v>-0.8939739099380466</v>
      </c>
      <c r="M136" s="202"/>
      <c r="N136" s="202"/>
      <c r="O136" s="199"/>
      <c r="P136" s="199"/>
    </row>
    <row r="137" spans="5:16" ht="12" customHeight="1">
      <c r="E137" s="199"/>
      <c r="F137" s="203"/>
      <c r="G137" s="204"/>
      <c r="H137" s="203"/>
      <c r="I137" s="203"/>
      <c r="J137" s="203"/>
      <c r="K137" s="203"/>
      <c r="L137" s="166"/>
      <c r="M137" s="188"/>
      <c r="N137" s="188"/>
      <c r="O137" s="199"/>
      <c r="P137" s="199"/>
    </row>
    <row r="138" spans="2:16" ht="15" customHeight="1">
      <c r="B138" s="168" t="s">
        <v>240</v>
      </c>
      <c r="E138" s="199"/>
      <c r="F138" s="201">
        <f>SUM(F134:F137)</f>
        <v>-444688</v>
      </c>
      <c r="G138" s="201">
        <f>SUM(G134:G137)</f>
        <v>508150</v>
      </c>
      <c r="H138" s="264">
        <f>(F138-G138)/G138</f>
        <v>-1.8751116796221587</v>
      </c>
      <c r="I138" s="201">
        <f>SUM(I134:I137)</f>
        <v>497962</v>
      </c>
      <c r="J138" s="200">
        <f>SUM(J134:J137)</f>
        <v>573654</v>
      </c>
      <c r="K138" s="200">
        <f>SUM(K134:K137)</f>
        <v>4864031</v>
      </c>
      <c r="L138" s="265">
        <f>(J138-K138)/K138</f>
        <v>-0.8820620181080261</v>
      </c>
      <c r="M138" s="202"/>
      <c r="N138" s="202"/>
      <c r="O138" s="199"/>
      <c r="P138" s="199"/>
    </row>
    <row r="139" spans="2:16" ht="12" customHeight="1">
      <c r="B139" s="168"/>
      <c r="E139" s="199"/>
      <c r="F139" s="201"/>
      <c r="G139" s="201"/>
      <c r="H139" s="201"/>
      <c r="I139" s="201"/>
      <c r="J139" s="200"/>
      <c r="K139" s="200"/>
      <c r="M139" s="202"/>
      <c r="N139" s="202"/>
      <c r="O139" s="199"/>
      <c r="P139" s="199"/>
    </row>
    <row r="140" spans="2:16" ht="12" customHeight="1">
      <c r="B140" s="312" t="s">
        <v>159</v>
      </c>
      <c r="C140" s="312"/>
      <c r="D140" s="312"/>
      <c r="E140" s="199"/>
      <c r="F140" s="201">
        <v>0</v>
      </c>
      <c r="G140" s="201">
        <v>0</v>
      </c>
      <c r="H140" s="264"/>
      <c r="I140" s="201">
        <v>0</v>
      </c>
      <c r="J140" s="200">
        <v>0</v>
      </c>
      <c r="K140" s="200">
        <v>-3830393</v>
      </c>
      <c r="L140" s="265">
        <f>(J140-K140)/K140</f>
        <v>-1</v>
      </c>
      <c r="M140" s="202"/>
      <c r="N140" s="202"/>
      <c r="O140" s="199"/>
      <c r="P140" s="199"/>
    </row>
    <row r="141" spans="2:16" ht="12" customHeight="1">
      <c r="B141" s="205"/>
      <c r="C141" s="205"/>
      <c r="D141" s="205"/>
      <c r="E141" s="199"/>
      <c r="F141" s="201"/>
      <c r="G141" s="201"/>
      <c r="H141" s="201"/>
      <c r="I141" s="201"/>
      <c r="J141" s="200"/>
      <c r="K141" s="200"/>
      <c r="M141" s="202"/>
      <c r="N141" s="202"/>
      <c r="O141" s="199"/>
      <c r="P141" s="199"/>
    </row>
    <row r="142" spans="2:16" ht="17.25" customHeight="1" thickBot="1">
      <c r="B142" s="312" t="s">
        <v>88</v>
      </c>
      <c r="C142" s="312"/>
      <c r="D142" s="312"/>
      <c r="E142" s="199"/>
      <c r="F142" s="206">
        <f>SUM(F138:F141)</f>
        <v>-444688</v>
      </c>
      <c r="G142" s="206">
        <f>SUM(G138:G141)</f>
        <v>508150</v>
      </c>
      <c r="H142" s="266">
        <f>(F142-G142)/G142</f>
        <v>-1.8751116796221587</v>
      </c>
      <c r="I142" s="206">
        <f>SUM(I138:I141)</f>
        <v>497962</v>
      </c>
      <c r="J142" s="207">
        <f>SUM(J138:J141)</f>
        <v>573654</v>
      </c>
      <c r="K142" s="207">
        <f>SUM(K138:K141)</f>
        <v>1033638</v>
      </c>
      <c r="L142" s="267">
        <f>(J142-K142)/K142</f>
        <v>-0.44501459892147927</v>
      </c>
      <c r="M142" s="202"/>
      <c r="N142" s="202"/>
      <c r="O142" s="199"/>
      <c r="P142" s="199"/>
    </row>
    <row r="143" spans="5:16" ht="12" customHeight="1" thickTop="1">
      <c r="E143" s="188"/>
      <c r="F143" s="188"/>
      <c r="G143" s="201"/>
      <c r="H143" s="201"/>
      <c r="I143" s="201"/>
      <c r="J143" s="201"/>
      <c r="K143" s="201"/>
      <c r="L143" s="201"/>
      <c r="M143" s="208"/>
      <c r="N143" s="208"/>
      <c r="O143" s="208"/>
      <c r="P143" s="209"/>
    </row>
    <row r="144" spans="1:12" ht="38.25" customHeight="1">
      <c r="A144" s="210"/>
      <c r="B144" s="316" t="s">
        <v>259</v>
      </c>
      <c r="C144" s="316"/>
      <c r="D144" s="316"/>
      <c r="E144" s="316"/>
      <c r="F144" s="316"/>
      <c r="G144" s="316"/>
      <c r="H144" s="316"/>
      <c r="I144" s="316"/>
      <c r="J144" s="316"/>
      <c r="K144" s="316"/>
      <c r="L144" s="316"/>
    </row>
    <row r="145" spans="1:12" ht="6.75" customHeight="1">
      <c r="A145" s="210"/>
      <c r="B145" s="211"/>
      <c r="C145" s="211"/>
      <c r="D145" s="211"/>
      <c r="E145" s="211"/>
      <c r="F145" s="211"/>
      <c r="G145" s="211"/>
      <c r="H145" s="211"/>
      <c r="I145" s="211"/>
      <c r="J145" s="211"/>
      <c r="K145" s="211"/>
      <c r="L145" s="211"/>
    </row>
    <row r="146" spans="1:12" ht="77.25" customHeight="1">
      <c r="A146" s="210"/>
      <c r="B146" s="316" t="s">
        <v>300</v>
      </c>
      <c r="C146" s="316"/>
      <c r="D146" s="316"/>
      <c r="E146" s="316"/>
      <c r="F146" s="316"/>
      <c r="G146" s="316"/>
      <c r="H146" s="316"/>
      <c r="I146" s="316"/>
      <c r="J146" s="316"/>
      <c r="K146" s="316"/>
      <c r="L146" s="316"/>
    </row>
    <row r="147" spans="1:12" ht="7.5" customHeight="1">
      <c r="A147" s="210"/>
      <c r="B147" s="211"/>
      <c r="C147" s="211"/>
      <c r="D147" s="211"/>
      <c r="E147" s="211"/>
      <c r="F147" s="211"/>
      <c r="G147" s="211"/>
      <c r="H147" s="211"/>
      <c r="I147" s="211"/>
      <c r="J147" s="211"/>
      <c r="K147" s="211"/>
      <c r="L147" s="211"/>
    </row>
    <row r="148" spans="1:12" ht="61.5" customHeight="1">
      <c r="A148" s="210"/>
      <c r="B148" s="316" t="s">
        <v>260</v>
      </c>
      <c r="C148" s="316"/>
      <c r="D148" s="316"/>
      <c r="E148" s="316"/>
      <c r="F148" s="316"/>
      <c r="G148" s="316"/>
      <c r="H148" s="316"/>
      <c r="I148" s="316"/>
      <c r="J148" s="316"/>
      <c r="K148" s="316"/>
      <c r="L148" s="316"/>
    </row>
    <row r="149" spans="2:12" ht="11.25" customHeight="1">
      <c r="B149" s="210"/>
      <c r="C149" s="210"/>
      <c r="D149" s="210"/>
      <c r="E149" s="210"/>
      <c r="F149" s="210"/>
      <c r="G149" s="210"/>
      <c r="H149" s="210"/>
      <c r="I149" s="210"/>
      <c r="J149" s="210"/>
      <c r="K149" s="210"/>
      <c r="L149" s="210"/>
    </row>
    <row r="150" spans="2:12" ht="12" customHeight="1" hidden="1">
      <c r="B150" s="181"/>
      <c r="C150" s="181"/>
      <c r="D150" s="181"/>
      <c r="E150" s="181"/>
      <c r="F150" s="181"/>
      <c r="G150" s="181"/>
      <c r="H150" s="181"/>
      <c r="I150" s="181"/>
      <c r="J150" s="181"/>
      <c r="K150" s="181"/>
      <c r="L150" s="181"/>
    </row>
    <row r="151" spans="1:15" ht="59.25" customHeight="1">
      <c r="A151" s="210"/>
      <c r="B151" s="316" t="s">
        <v>244</v>
      </c>
      <c r="C151" s="316"/>
      <c r="D151" s="316"/>
      <c r="E151" s="316"/>
      <c r="F151" s="316"/>
      <c r="G151" s="316"/>
      <c r="H151" s="316"/>
      <c r="I151" s="316"/>
      <c r="J151" s="316"/>
      <c r="K151" s="316"/>
      <c r="L151" s="316"/>
      <c r="M151" s="212"/>
      <c r="N151" s="212"/>
      <c r="O151" s="213"/>
    </row>
    <row r="152" spans="7:15" ht="12" customHeight="1" hidden="1">
      <c r="G152" s="214"/>
      <c r="H152" s="214"/>
      <c r="I152" s="215"/>
      <c r="J152" s="215"/>
      <c r="K152" s="215"/>
      <c r="L152" s="216"/>
      <c r="M152" s="212"/>
      <c r="N152" s="212"/>
      <c r="O152" s="213"/>
    </row>
    <row r="153" spans="7:15" ht="12" customHeight="1" hidden="1">
      <c r="G153" s="214"/>
      <c r="H153" s="214"/>
      <c r="I153" s="215"/>
      <c r="J153" s="215"/>
      <c r="K153" s="215"/>
      <c r="L153" s="216"/>
      <c r="M153" s="212"/>
      <c r="N153" s="212"/>
      <c r="O153" s="213"/>
    </row>
    <row r="154" spans="7:15" ht="12" customHeight="1" hidden="1">
      <c r="G154" s="214"/>
      <c r="H154" s="214"/>
      <c r="I154" s="215"/>
      <c r="J154" s="215"/>
      <c r="K154" s="215"/>
      <c r="L154" s="216"/>
      <c r="M154" s="212"/>
      <c r="N154" s="212"/>
      <c r="O154" s="213"/>
    </row>
    <row r="155" spans="2:15" ht="12" customHeight="1">
      <c r="B155" s="181"/>
      <c r="C155" s="181"/>
      <c r="D155" s="181"/>
      <c r="E155" s="181"/>
      <c r="F155" s="181"/>
      <c r="G155" s="181"/>
      <c r="H155" s="181"/>
      <c r="I155" s="181"/>
      <c r="J155" s="181"/>
      <c r="K155" s="181"/>
      <c r="L155" s="181"/>
      <c r="M155" s="188"/>
      <c r="N155" s="188"/>
      <c r="O155" s="188"/>
    </row>
    <row r="156" spans="1:12" ht="12" customHeight="1">
      <c r="A156" s="168" t="s">
        <v>51</v>
      </c>
      <c r="B156" s="178" t="s">
        <v>52</v>
      </c>
      <c r="C156" s="185"/>
      <c r="D156" s="185"/>
      <c r="E156" s="185"/>
      <c r="F156" s="185"/>
      <c r="G156" s="185"/>
      <c r="H156" s="185"/>
      <c r="I156" s="185"/>
      <c r="J156" s="185"/>
      <c r="K156" s="185"/>
      <c r="L156" s="185"/>
    </row>
    <row r="157" spans="2:12" ht="4.5" customHeight="1">
      <c r="B157" s="178"/>
      <c r="C157" s="185"/>
      <c r="D157" s="185"/>
      <c r="E157" s="185"/>
      <c r="F157" s="185"/>
      <c r="G157" s="185"/>
      <c r="H157" s="185"/>
      <c r="I157" s="185"/>
      <c r="J157" s="185"/>
      <c r="K157" s="185"/>
      <c r="L157" s="185"/>
    </row>
    <row r="158" spans="2:12" ht="45.75" customHeight="1">
      <c r="B158" s="333" t="s">
        <v>245</v>
      </c>
      <c r="C158" s="333"/>
      <c r="D158" s="333"/>
      <c r="E158" s="333"/>
      <c r="F158" s="333"/>
      <c r="G158" s="333"/>
      <c r="H158" s="333"/>
      <c r="I158" s="333"/>
      <c r="J158" s="333"/>
      <c r="K158" s="333"/>
      <c r="L158" s="333"/>
    </row>
    <row r="159" spans="1:12" ht="11.25" customHeight="1">
      <c r="A159" s="217"/>
      <c r="B159" s="335"/>
      <c r="C159" s="335"/>
      <c r="D159" s="335"/>
      <c r="E159" s="335"/>
      <c r="F159" s="335"/>
      <c r="G159" s="335"/>
      <c r="H159" s="335"/>
      <c r="I159" s="335"/>
      <c r="J159" s="335"/>
      <c r="K159" s="335"/>
      <c r="L159" s="335"/>
    </row>
    <row r="160" spans="1:12" s="218" customFormat="1" ht="1.5" customHeight="1" hidden="1">
      <c r="A160" s="217"/>
      <c r="B160" s="335"/>
      <c r="C160" s="335"/>
      <c r="D160" s="335"/>
      <c r="E160" s="335"/>
      <c r="F160" s="335"/>
      <c r="G160" s="335"/>
      <c r="H160" s="335"/>
      <c r="I160" s="335"/>
      <c r="J160" s="335"/>
      <c r="K160" s="335"/>
      <c r="L160" s="335"/>
    </row>
    <row r="161" spans="1:12" s="218" customFormat="1" ht="21" customHeight="1" hidden="1">
      <c r="A161" s="217"/>
      <c r="B161" s="335"/>
      <c r="C161" s="335"/>
      <c r="D161" s="335"/>
      <c r="E161" s="335"/>
      <c r="F161" s="335"/>
      <c r="G161" s="335"/>
      <c r="H161" s="335"/>
      <c r="I161" s="335"/>
      <c r="J161" s="335"/>
      <c r="K161" s="335"/>
      <c r="L161" s="335"/>
    </row>
    <row r="162" spans="1:12" s="218" customFormat="1" ht="12" customHeight="1" hidden="1">
      <c r="A162" s="217"/>
      <c r="B162" s="335"/>
      <c r="C162" s="335"/>
      <c r="D162" s="335"/>
      <c r="E162" s="335"/>
      <c r="F162" s="335"/>
      <c r="G162" s="335"/>
      <c r="H162" s="335"/>
      <c r="I162" s="335"/>
      <c r="J162" s="335"/>
      <c r="K162" s="335"/>
      <c r="L162" s="335"/>
    </row>
    <row r="163" spans="1:12" ht="13.5" customHeight="1">
      <c r="A163" s="168" t="s">
        <v>53</v>
      </c>
      <c r="B163" s="219" t="s">
        <v>54</v>
      </c>
      <c r="C163" s="185"/>
      <c r="D163" s="185"/>
      <c r="E163" s="185"/>
      <c r="F163" s="185"/>
      <c r="G163" s="185"/>
      <c r="H163" s="185"/>
      <c r="I163" s="185"/>
      <c r="J163" s="185"/>
      <c r="K163" s="185"/>
      <c r="L163" s="185"/>
    </row>
    <row r="164" spans="2:12" ht="3" customHeight="1" hidden="1">
      <c r="B164" s="181"/>
      <c r="C164" s="181"/>
      <c r="D164" s="181"/>
      <c r="E164" s="181"/>
      <c r="F164" s="181"/>
      <c r="G164" s="181"/>
      <c r="H164" s="181"/>
      <c r="I164" s="181"/>
      <c r="J164" s="181"/>
      <c r="K164" s="181"/>
      <c r="L164" s="181"/>
    </row>
    <row r="165" spans="2:12" ht="19.5" customHeight="1">
      <c r="B165" s="334" t="s">
        <v>297</v>
      </c>
      <c r="C165" s="334"/>
      <c r="D165" s="334"/>
      <c r="E165" s="334"/>
      <c r="F165" s="334"/>
      <c r="G165" s="334"/>
      <c r="H165" s="334"/>
      <c r="I165" s="334"/>
      <c r="J165" s="334"/>
      <c r="K165" s="334"/>
      <c r="L165" s="334"/>
    </row>
    <row r="166" spans="2:12" ht="58.5" customHeight="1">
      <c r="B166" s="334"/>
      <c r="C166" s="334"/>
      <c r="D166" s="334"/>
      <c r="E166" s="334"/>
      <c r="F166" s="334"/>
      <c r="G166" s="334"/>
      <c r="H166" s="334"/>
      <c r="I166" s="334"/>
      <c r="J166" s="334"/>
      <c r="K166" s="334"/>
      <c r="L166" s="334"/>
    </row>
    <row r="167" spans="2:12" ht="7.5" customHeight="1">
      <c r="B167" s="181"/>
      <c r="C167" s="181"/>
      <c r="D167" s="181"/>
      <c r="E167" s="181"/>
      <c r="F167" s="181"/>
      <c r="G167" s="181"/>
      <c r="H167" s="181"/>
      <c r="I167" s="181"/>
      <c r="J167" s="181"/>
      <c r="K167" s="181"/>
      <c r="L167" s="181"/>
    </row>
    <row r="168" spans="2:12" ht="33.75" customHeight="1">
      <c r="B168" s="335" t="s">
        <v>196</v>
      </c>
      <c r="C168" s="335"/>
      <c r="D168" s="335"/>
      <c r="E168" s="335"/>
      <c r="F168" s="335"/>
      <c r="G168" s="335"/>
      <c r="H168" s="335"/>
      <c r="I168" s="335"/>
      <c r="J168" s="335"/>
      <c r="K168" s="335"/>
      <c r="L168" s="335"/>
    </row>
    <row r="169" spans="2:12" ht="5.25" customHeight="1">
      <c r="B169" s="220"/>
      <c r="C169" s="220"/>
      <c r="D169" s="220"/>
      <c r="E169" s="220"/>
      <c r="F169" s="220"/>
      <c r="G169" s="220"/>
      <c r="H169" s="220"/>
      <c r="I169" s="220"/>
      <c r="J169" s="220"/>
      <c r="K169" s="220"/>
      <c r="L169" s="220"/>
    </row>
    <row r="170" spans="2:12" ht="12" customHeight="1">
      <c r="B170" s="335" t="s">
        <v>197</v>
      </c>
      <c r="C170" s="335"/>
      <c r="D170" s="335"/>
      <c r="E170" s="335"/>
      <c r="F170" s="335"/>
      <c r="G170" s="335"/>
      <c r="H170" s="335"/>
      <c r="I170" s="335"/>
      <c r="J170" s="335"/>
      <c r="K170" s="335"/>
      <c r="L170" s="335"/>
    </row>
    <row r="171" spans="2:12" ht="22.5" customHeight="1">
      <c r="B171" s="335"/>
      <c r="C171" s="335"/>
      <c r="D171" s="335"/>
      <c r="E171" s="335"/>
      <c r="F171" s="335"/>
      <c r="G171" s="335"/>
      <c r="H171" s="335"/>
      <c r="I171" s="335"/>
      <c r="J171" s="335"/>
      <c r="K171" s="335"/>
      <c r="L171" s="335"/>
    </row>
    <row r="172" spans="1:12" ht="14.25" customHeight="1">
      <c r="A172" s="168" t="s">
        <v>55</v>
      </c>
      <c r="B172" s="384" t="s">
        <v>250</v>
      </c>
      <c r="C172" s="384"/>
      <c r="D172" s="384"/>
      <c r="E172" s="384"/>
      <c r="F172" s="384"/>
      <c r="G172" s="384"/>
      <c r="H172" s="384"/>
      <c r="I172" s="385"/>
      <c r="J172" s="385"/>
      <c r="K172" s="385"/>
      <c r="L172" s="385"/>
    </row>
    <row r="173" spans="1:12" ht="14.25" customHeight="1">
      <c r="A173" s="168"/>
      <c r="B173" s="268"/>
      <c r="C173" s="268"/>
      <c r="D173" s="268"/>
      <c r="E173" s="268"/>
      <c r="F173" s="268"/>
      <c r="G173" s="268"/>
      <c r="H173" s="268"/>
      <c r="I173" s="269"/>
      <c r="J173" s="269"/>
      <c r="K173" s="269"/>
      <c r="L173" s="269"/>
    </row>
    <row r="174" spans="2:12" ht="31.5" customHeight="1">
      <c r="B174" s="335" t="s">
        <v>298</v>
      </c>
      <c r="C174" s="335"/>
      <c r="D174" s="335"/>
      <c r="E174" s="335"/>
      <c r="F174" s="335"/>
      <c r="G174" s="335"/>
      <c r="H174" s="335"/>
      <c r="I174" s="335"/>
      <c r="J174" s="335"/>
      <c r="K174" s="335"/>
      <c r="L174" s="335"/>
    </row>
    <row r="175" spans="2:12" ht="12" customHeight="1">
      <c r="B175" s="220"/>
      <c r="C175" s="220"/>
      <c r="D175" s="220"/>
      <c r="E175" s="220"/>
      <c r="F175" s="220"/>
      <c r="G175" s="220"/>
      <c r="H175" s="220"/>
      <c r="I175" s="220"/>
      <c r="J175" s="220"/>
      <c r="K175" s="220"/>
      <c r="L175" s="220"/>
    </row>
    <row r="176" spans="1:12" ht="12" customHeight="1">
      <c r="A176" s="168" t="s">
        <v>56</v>
      </c>
      <c r="B176" s="384" t="s">
        <v>198</v>
      </c>
      <c r="C176" s="384"/>
      <c r="D176" s="384"/>
      <c r="E176" s="384"/>
      <c r="F176" s="384"/>
      <c r="G176" s="384"/>
      <c r="H176" s="384"/>
      <c r="I176" s="384"/>
      <c r="J176" s="384"/>
      <c r="K176" s="384"/>
      <c r="L176" s="384"/>
    </row>
    <row r="177" spans="2:12" ht="12" customHeight="1">
      <c r="B177" s="220"/>
      <c r="C177" s="220"/>
      <c r="D177" s="220"/>
      <c r="E177" s="220"/>
      <c r="F177" s="220"/>
      <c r="G177" s="220"/>
      <c r="H177" s="220"/>
      <c r="I177" s="220"/>
      <c r="J177" s="220"/>
      <c r="K177" s="220"/>
      <c r="L177" s="220"/>
    </row>
    <row r="178" spans="2:12" ht="18" customHeight="1">
      <c r="B178" s="220" t="s">
        <v>251</v>
      </c>
      <c r="C178" s="220"/>
      <c r="D178" s="220"/>
      <c r="E178" s="220"/>
      <c r="F178" s="220"/>
      <c r="G178" s="220"/>
      <c r="H178" s="220"/>
      <c r="I178" s="220"/>
      <c r="J178" s="220"/>
      <c r="K178" s="220"/>
      <c r="L178" s="220"/>
    </row>
    <row r="180" spans="1:12" ht="15">
      <c r="A180" s="168" t="s">
        <v>57</v>
      </c>
      <c r="B180" s="336" t="s">
        <v>108</v>
      </c>
      <c r="C180" s="336"/>
      <c r="D180" s="336"/>
      <c r="E180" s="336"/>
      <c r="F180" s="336"/>
      <c r="G180" s="336"/>
      <c r="H180" s="336"/>
      <c r="I180" s="336"/>
      <c r="J180" s="336"/>
      <c r="K180" s="336"/>
      <c r="L180" s="336"/>
    </row>
    <row r="181" spans="2:12" ht="15">
      <c r="B181" s="336"/>
      <c r="C181" s="336"/>
      <c r="D181" s="336"/>
      <c r="E181" s="336"/>
      <c r="F181" s="336"/>
      <c r="G181" s="336"/>
      <c r="H181" s="336"/>
      <c r="I181" s="336"/>
      <c r="J181" s="336"/>
      <c r="K181" s="336"/>
      <c r="L181" s="336"/>
    </row>
    <row r="182" spans="2:12" ht="15">
      <c r="B182" s="176"/>
      <c r="C182" s="176"/>
      <c r="D182" s="176"/>
      <c r="E182" s="176"/>
      <c r="F182" s="176"/>
      <c r="G182" s="176"/>
      <c r="H182" s="176"/>
      <c r="I182" s="176"/>
      <c r="J182" s="176"/>
      <c r="K182" s="176"/>
      <c r="L182" s="176"/>
    </row>
    <row r="183" spans="2:12" ht="15">
      <c r="B183" s="315" t="s">
        <v>288</v>
      </c>
      <c r="C183" s="315"/>
      <c r="D183" s="315"/>
      <c r="E183" s="315"/>
      <c r="F183" s="315"/>
      <c r="G183" s="315"/>
      <c r="H183" s="315"/>
      <c r="I183" s="315"/>
      <c r="J183" s="315"/>
      <c r="K183" s="315"/>
      <c r="L183" s="315"/>
    </row>
    <row r="184" spans="2:12" ht="15">
      <c r="B184" s="178"/>
      <c r="C184" s="174"/>
      <c r="D184" s="174"/>
      <c r="E184" s="174"/>
      <c r="F184" s="174"/>
      <c r="G184" s="174"/>
      <c r="H184" s="174"/>
      <c r="I184" s="174"/>
      <c r="J184" s="174"/>
      <c r="K184" s="174"/>
      <c r="L184" s="174"/>
    </row>
    <row r="185" spans="2:12" ht="15">
      <c r="B185" s="178"/>
      <c r="C185" s="169"/>
      <c r="D185" s="169"/>
      <c r="E185" s="169"/>
      <c r="F185" s="169"/>
      <c r="G185" s="324" t="s">
        <v>102</v>
      </c>
      <c r="H185" s="324"/>
      <c r="I185" s="324"/>
      <c r="J185" s="221"/>
      <c r="K185" s="324" t="s">
        <v>101</v>
      </c>
      <c r="L185" s="324"/>
    </row>
    <row r="186" spans="2:12" ht="15">
      <c r="B186" s="178"/>
      <c r="C186" s="169"/>
      <c r="D186" s="169"/>
      <c r="E186" s="169"/>
      <c r="F186" s="169"/>
      <c r="G186" s="324" t="s">
        <v>299</v>
      </c>
      <c r="H186" s="324"/>
      <c r="I186" s="324"/>
      <c r="J186" s="221"/>
      <c r="K186" s="324" t="s">
        <v>199</v>
      </c>
      <c r="L186" s="324"/>
    </row>
    <row r="187" spans="2:12" ht="15">
      <c r="B187" s="178"/>
      <c r="C187" s="169"/>
      <c r="D187" s="169"/>
      <c r="E187" s="169"/>
      <c r="F187" s="169"/>
      <c r="G187" s="169"/>
      <c r="H187" s="169"/>
      <c r="I187" s="221" t="s">
        <v>116</v>
      </c>
      <c r="J187" s="221"/>
      <c r="K187" s="222"/>
      <c r="L187" s="221" t="s">
        <v>116</v>
      </c>
    </row>
    <row r="188" spans="2:12" ht="15">
      <c r="B188" s="178"/>
      <c r="C188" s="169"/>
      <c r="D188" s="169"/>
      <c r="E188" s="169"/>
      <c r="F188" s="169"/>
      <c r="G188" s="169"/>
      <c r="H188" s="169"/>
      <c r="I188" s="221" t="s">
        <v>6</v>
      </c>
      <c r="J188" s="221"/>
      <c r="K188" s="222"/>
      <c r="L188" s="221" t="s">
        <v>6</v>
      </c>
    </row>
    <row r="189" spans="2:12" ht="15">
      <c r="B189" s="178"/>
      <c r="C189" s="169"/>
      <c r="D189" s="169"/>
      <c r="E189" s="169"/>
      <c r="F189" s="169"/>
      <c r="G189" s="169"/>
      <c r="H189" s="169"/>
      <c r="I189" s="221"/>
      <c r="J189" s="221"/>
      <c r="K189" s="222"/>
      <c r="L189" s="221"/>
    </row>
    <row r="190" spans="2:12" s="168" customFormat="1" ht="15" thickBot="1">
      <c r="B190" s="178"/>
      <c r="C190" s="178" t="s">
        <v>289</v>
      </c>
      <c r="D190" s="178"/>
      <c r="E190" s="178"/>
      <c r="F190" s="178"/>
      <c r="G190" s="178"/>
      <c r="H190" s="223"/>
      <c r="I190" s="298">
        <v>-567894</v>
      </c>
      <c r="J190" s="225"/>
      <c r="K190" s="225"/>
      <c r="L190" s="224">
        <v>717051</v>
      </c>
    </row>
    <row r="191" spans="2:12" ht="15">
      <c r="B191" s="178"/>
      <c r="C191" s="179"/>
      <c r="D191" s="179"/>
      <c r="E191" s="179"/>
      <c r="F191" s="179"/>
      <c r="G191" s="179"/>
      <c r="H191" s="179"/>
      <c r="I191" s="226"/>
      <c r="J191" s="226"/>
      <c r="K191" s="225"/>
      <c r="L191" s="226"/>
    </row>
    <row r="192" spans="2:12" ht="14.25" customHeight="1">
      <c r="B192" s="178"/>
      <c r="C192" s="227" t="s">
        <v>109</v>
      </c>
      <c r="D192" s="180"/>
      <c r="E192" s="180"/>
      <c r="F192" s="180"/>
      <c r="G192" s="180"/>
      <c r="H192" s="179"/>
      <c r="I192" s="299">
        <v>-159010</v>
      </c>
      <c r="J192" s="228"/>
      <c r="K192" s="229"/>
      <c r="L192" s="228">
        <v>206128</v>
      </c>
    </row>
    <row r="193" spans="2:12" ht="14.25" customHeight="1">
      <c r="B193" s="178"/>
      <c r="C193" s="230" t="s">
        <v>110</v>
      </c>
      <c r="D193" s="180"/>
      <c r="E193" s="180"/>
      <c r="F193" s="180"/>
      <c r="G193" s="179"/>
      <c r="H193" s="179"/>
      <c r="I193" s="231">
        <v>86569</v>
      </c>
      <c r="J193" s="231"/>
      <c r="K193" s="232"/>
      <c r="L193" s="231">
        <v>114026</v>
      </c>
    </row>
    <row r="194" spans="2:12" ht="16.5" customHeight="1">
      <c r="B194" s="178"/>
      <c r="C194" s="227" t="s">
        <v>301</v>
      </c>
      <c r="D194" s="180"/>
      <c r="E194" s="180"/>
      <c r="F194" s="180"/>
      <c r="G194" s="179"/>
      <c r="H194" s="179"/>
      <c r="I194" s="233">
        <v>137044</v>
      </c>
      <c r="J194" s="231"/>
      <c r="K194" s="232"/>
      <c r="L194" s="231">
        <v>11052</v>
      </c>
    </row>
    <row r="195" spans="2:12" ht="12.75" customHeight="1">
      <c r="B195" s="178"/>
      <c r="C195" s="227"/>
      <c r="D195" s="227"/>
      <c r="E195" s="227"/>
      <c r="F195" s="227"/>
      <c r="G195" s="234"/>
      <c r="H195" s="179"/>
      <c r="I195" s="235"/>
      <c r="J195" s="231"/>
      <c r="K195" s="232"/>
      <c r="L195" s="236"/>
    </row>
    <row r="196" spans="2:12" ht="12.75" customHeight="1">
      <c r="B196" s="178"/>
      <c r="C196" s="227"/>
      <c r="D196" s="227"/>
      <c r="E196" s="227"/>
      <c r="F196" s="227"/>
      <c r="G196" s="234"/>
      <c r="H196" s="179"/>
      <c r="I196" s="231">
        <f>SUM(I192:I195)</f>
        <v>64603</v>
      </c>
      <c r="J196" s="231"/>
      <c r="K196" s="232"/>
      <c r="L196" s="231">
        <f>SUM(L192:L195)</f>
        <v>331206</v>
      </c>
    </row>
    <row r="197" spans="2:12" ht="16.5" customHeight="1">
      <c r="B197" s="178"/>
      <c r="C197" s="227" t="s">
        <v>290</v>
      </c>
      <c r="D197" s="227"/>
      <c r="E197" s="227"/>
      <c r="F197" s="227"/>
      <c r="G197" s="234"/>
      <c r="H197" s="179"/>
      <c r="I197" s="233">
        <v>-187809</v>
      </c>
      <c r="J197" s="231"/>
      <c r="K197" s="232"/>
      <c r="L197" s="233">
        <v>-187809</v>
      </c>
    </row>
    <row r="198" spans="2:12" ht="12.75" customHeight="1">
      <c r="B198" s="178"/>
      <c r="C198" s="227"/>
      <c r="D198" s="227"/>
      <c r="E198" s="227"/>
      <c r="F198" s="227"/>
      <c r="G198" s="234"/>
      <c r="H198" s="179"/>
      <c r="I198" s="231"/>
      <c r="J198" s="231"/>
      <c r="K198" s="232"/>
      <c r="L198" s="231"/>
    </row>
    <row r="199" spans="2:12" s="168" customFormat="1" ht="15" customHeight="1" thickBot="1">
      <c r="B199" s="178"/>
      <c r="C199" s="234" t="s">
        <v>153</v>
      </c>
      <c r="D199" s="234"/>
      <c r="E199" s="234"/>
      <c r="F199" s="234"/>
      <c r="G199" s="234"/>
      <c r="H199" s="179"/>
      <c r="I199" s="237">
        <f>SUM(I196:I198)</f>
        <v>-123206</v>
      </c>
      <c r="J199" s="238"/>
      <c r="K199" s="239"/>
      <c r="L199" s="237">
        <f>SUM(L196:L198)</f>
        <v>143397</v>
      </c>
    </row>
    <row r="200" spans="2:12" ht="15">
      <c r="B200" s="178"/>
      <c r="C200" s="240"/>
      <c r="D200" s="240"/>
      <c r="E200" s="240"/>
      <c r="F200" s="240"/>
      <c r="G200" s="240"/>
      <c r="H200" s="240"/>
      <c r="I200" s="174"/>
      <c r="J200" s="174"/>
      <c r="K200" s="174"/>
      <c r="L200" s="174"/>
    </row>
    <row r="201" spans="2:12" ht="15">
      <c r="B201" s="323" t="s">
        <v>261</v>
      </c>
      <c r="C201" s="323"/>
      <c r="D201" s="323"/>
      <c r="E201" s="323"/>
      <c r="F201" s="323"/>
      <c r="G201" s="323"/>
      <c r="H201" s="323"/>
      <c r="I201" s="323"/>
      <c r="J201" s="323"/>
      <c r="K201" s="323"/>
      <c r="L201" s="323"/>
    </row>
    <row r="202" spans="2:12" ht="15">
      <c r="B202" s="375"/>
      <c r="C202" s="323"/>
      <c r="D202" s="323"/>
      <c r="E202" s="323"/>
      <c r="F202" s="323"/>
      <c r="G202" s="323"/>
      <c r="H202" s="323"/>
      <c r="I202" s="323"/>
      <c r="J202" s="323"/>
      <c r="K202" s="323"/>
      <c r="L202" s="323"/>
    </row>
    <row r="203" spans="2:12" ht="15">
      <c r="B203" s="174"/>
      <c r="C203" s="174"/>
      <c r="D203" s="174"/>
      <c r="E203" s="174"/>
      <c r="F203" s="174"/>
      <c r="G203" s="174"/>
      <c r="H203" s="174"/>
      <c r="I203" s="174"/>
      <c r="J203" s="174"/>
      <c r="K203" s="174"/>
      <c r="L203" s="174"/>
    </row>
    <row r="204" spans="1:12" ht="15">
      <c r="A204" s="168" t="s">
        <v>58</v>
      </c>
      <c r="B204" s="336" t="s">
        <v>200</v>
      </c>
      <c r="C204" s="336"/>
      <c r="D204" s="336"/>
      <c r="E204" s="336"/>
      <c r="F204" s="336"/>
      <c r="G204" s="336"/>
      <c r="H204" s="336"/>
      <c r="I204" s="336"/>
      <c r="J204" s="336"/>
      <c r="K204" s="336"/>
      <c r="L204" s="336"/>
    </row>
    <row r="205" spans="1:12" ht="10.5" customHeight="1">
      <c r="A205" s="168"/>
      <c r="B205" s="336"/>
      <c r="C205" s="336"/>
      <c r="D205" s="336"/>
      <c r="E205" s="336"/>
      <c r="F205" s="336"/>
      <c r="G205" s="336"/>
      <c r="H205" s="336"/>
      <c r="I205" s="336"/>
      <c r="J205" s="336"/>
      <c r="K205" s="336"/>
      <c r="L205" s="336"/>
    </row>
    <row r="206" spans="2:12" ht="14.25" customHeight="1">
      <c r="B206" s="323" t="s">
        <v>201</v>
      </c>
      <c r="C206" s="323"/>
      <c r="D206" s="323"/>
      <c r="E206" s="323"/>
      <c r="F206" s="323"/>
      <c r="G206" s="323"/>
      <c r="H206" s="323"/>
      <c r="I206" s="323"/>
      <c r="J206" s="323"/>
      <c r="K206" s="323"/>
      <c r="L206" s="323"/>
    </row>
    <row r="207" ht="12.75" customHeight="1"/>
    <row r="208" spans="1:12" ht="15">
      <c r="A208" s="168" t="s">
        <v>59</v>
      </c>
      <c r="B208" s="241" t="s">
        <v>202</v>
      </c>
      <c r="C208" s="187"/>
      <c r="D208" s="187"/>
      <c r="E208" s="187"/>
      <c r="F208" s="187"/>
      <c r="G208" s="187"/>
      <c r="H208" s="187"/>
      <c r="I208" s="187"/>
      <c r="J208" s="187"/>
      <c r="K208" s="187"/>
      <c r="L208" s="187"/>
    </row>
    <row r="209" spans="1:12" ht="15">
      <c r="A209" s="168"/>
      <c r="B209" s="217"/>
      <c r="C209" s="217"/>
      <c r="D209" s="217"/>
      <c r="E209" s="217"/>
      <c r="F209" s="217"/>
      <c r="G209" s="217"/>
      <c r="H209" s="217"/>
      <c r="I209" s="217"/>
      <c r="J209" s="217"/>
      <c r="K209" s="217"/>
      <c r="L209" s="217"/>
    </row>
    <row r="210" spans="2:12" ht="15">
      <c r="B210" s="335" t="s">
        <v>203</v>
      </c>
      <c r="C210" s="335"/>
      <c r="D210" s="335"/>
      <c r="E210" s="335"/>
      <c r="F210" s="335"/>
      <c r="G210" s="335"/>
      <c r="H210" s="335"/>
      <c r="I210" s="335"/>
      <c r="J210" s="335"/>
      <c r="K210" s="335"/>
      <c r="L210" s="335"/>
    </row>
    <row r="211" spans="2:12" ht="15">
      <c r="B211" s="218"/>
      <c r="C211" s="218"/>
      <c r="D211" s="218"/>
      <c r="E211" s="218"/>
      <c r="F211" s="218"/>
      <c r="G211" s="218"/>
      <c r="H211" s="218"/>
      <c r="I211" s="218"/>
      <c r="J211" s="218"/>
      <c r="K211" s="218"/>
      <c r="L211" s="218"/>
    </row>
    <row r="212" spans="1:2" ht="15">
      <c r="A212" s="168" t="s">
        <v>61</v>
      </c>
      <c r="B212" s="178" t="s">
        <v>204</v>
      </c>
    </row>
    <row r="213" spans="1:2" ht="15">
      <c r="A213" s="168"/>
      <c r="B213" s="178"/>
    </row>
    <row r="214" spans="2:12" ht="15">
      <c r="B214" s="333" t="s">
        <v>205</v>
      </c>
      <c r="C214" s="333"/>
      <c r="D214" s="333"/>
      <c r="E214" s="333"/>
      <c r="F214" s="333"/>
      <c r="G214" s="333"/>
      <c r="H214" s="333"/>
      <c r="I214" s="333"/>
      <c r="J214" s="333"/>
      <c r="K214" s="333"/>
      <c r="L214" s="333"/>
    </row>
    <row r="216" spans="2:12" ht="134.25" customHeight="1">
      <c r="B216" s="334" t="s">
        <v>294</v>
      </c>
      <c r="C216" s="334"/>
      <c r="D216" s="334"/>
      <c r="E216" s="334"/>
      <c r="F216" s="334"/>
      <c r="G216" s="334"/>
      <c r="H216" s="334"/>
      <c r="I216" s="334"/>
      <c r="J216" s="334"/>
      <c r="K216" s="334"/>
      <c r="L216" s="334"/>
    </row>
    <row r="217" spans="2:12" ht="15">
      <c r="B217" s="242"/>
      <c r="C217" s="242"/>
      <c r="D217" s="242"/>
      <c r="E217" s="242"/>
      <c r="F217" s="242"/>
      <c r="G217" s="242"/>
      <c r="H217" s="242"/>
      <c r="I217" s="242"/>
      <c r="J217" s="242"/>
      <c r="K217" s="242"/>
      <c r="L217" s="242"/>
    </row>
    <row r="218" spans="2:12" ht="63" customHeight="1">
      <c r="B218" s="334" t="s">
        <v>0</v>
      </c>
      <c r="C218" s="334"/>
      <c r="D218" s="334"/>
      <c r="E218" s="334"/>
      <c r="F218" s="334"/>
      <c r="G218" s="334"/>
      <c r="H218" s="334"/>
      <c r="I218" s="334"/>
      <c r="J218" s="334"/>
      <c r="K218" s="334"/>
      <c r="L218" s="334"/>
    </row>
    <row r="219" spans="2:12" ht="13.5" customHeight="1">
      <c r="B219" s="181"/>
      <c r="C219" s="181"/>
      <c r="D219" s="181"/>
      <c r="E219" s="181"/>
      <c r="F219" s="181"/>
      <c r="G219" s="181"/>
      <c r="H219" s="181"/>
      <c r="I219" s="181"/>
      <c r="J219" s="181"/>
      <c r="K219" s="181"/>
      <c r="L219" s="181"/>
    </row>
    <row r="220" spans="2:12" ht="27.75" customHeight="1">
      <c r="B220" s="334" t="s">
        <v>206</v>
      </c>
      <c r="C220" s="334"/>
      <c r="D220" s="334"/>
      <c r="E220" s="334"/>
      <c r="F220" s="334"/>
      <c r="G220" s="334"/>
      <c r="H220" s="334"/>
      <c r="I220" s="334"/>
      <c r="J220" s="334"/>
      <c r="K220" s="334"/>
      <c r="L220" s="334"/>
    </row>
    <row r="221" spans="2:12" ht="13.5" customHeight="1">
      <c r="B221" s="181"/>
      <c r="C221" s="181"/>
      <c r="D221" s="181"/>
      <c r="E221" s="181"/>
      <c r="F221" s="181"/>
      <c r="G221" s="181"/>
      <c r="H221" s="181"/>
      <c r="I221" s="181"/>
      <c r="J221" s="181"/>
      <c r="K221" s="181"/>
      <c r="L221" s="181"/>
    </row>
    <row r="222" spans="2:13" ht="15" customHeight="1">
      <c r="B222" s="178" t="s">
        <v>94</v>
      </c>
      <c r="C222" s="178"/>
      <c r="D222" s="178"/>
      <c r="E222" s="178"/>
      <c r="F222" s="178"/>
      <c r="G222" s="178"/>
      <c r="H222" s="178"/>
      <c r="I222" s="178"/>
      <c r="J222" s="178"/>
      <c r="K222" s="178"/>
      <c r="L222" s="178"/>
      <c r="M222" s="175"/>
    </row>
    <row r="223" spans="2:13" ht="15" customHeight="1">
      <c r="B223" s="178"/>
      <c r="C223" s="178"/>
      <c r="D223" s="178"/>
      <c r="E223" s="178"/>
      <c r="F223" s="178"/>
      <c r="G223" s="178"/>
      <c r="H223" s="178"/>
      <c r="I223" s="178"/>
      <c r="J223" s="178"/>
      <c r="K223" s="178"/>
      <c r="L223" s="178"/>
      <c r="M223" s="175"/>
    </row>
    <row r="224" spans="2:13" ht="15" customHeight="1">
      <c r="B224" s="333" t="s">
        <v>295</v>
      </c>
      <c r="C224" s="333"/>
      <c r="D224" s="333"/>
      <c r="E224" s="333"/>
      <c r="F224" s="333"/>
      <c r="G224" s="333"/>
      <c r="H224" s="333"/>
      <c r="I224" s="333"/>
      <c r="J224" s="333"/>
      <c r="K224" s="333"/>
      <c r="L224" s="333"/>
      <c r="M224" s="175"/>
    </row>
    <row r="225" spans="2:13" ht="15" customHeight="1">
      <c r="B225" s="333"/>
      <c r="C225" s="333"/>
      <c r="D225" s="333"/>
      <c r="E225" s="333"/>
      <c r="F225" s="333"/>
      <c r="G225" s="333"/>
      <c r="H225" s="333"/>
      <c r="I225" s="333"/>
      <c r="J225" s="333"/>
      <c r="K225" s="333"/>
      <c r="L225" s="333"/>
      <c r="M225" s="175"/>
    </row>
    <row r="226" spans="2:13" ht="15" customHeight="1">
      <c r="B226" s="171"/>
      <c r="C226" s="171"/>
      <c r="D226" s="171"/>
      <c r="E226" s="171"/>
      <c r="F226" s="171"/>
      <c r="G226" s="171"/>
      <c r="H226" s="171"/>
      <c r="I226" s="171"/>
      <c r="J226" s="171"/>
      <c r="K226" s="171"/>
      <c r="L226" s="171"/>
      <c r="M226" s="175"/>
    </row>
    <row r="227" spans="2:13" ht="15" customHeight="1">
      <c r="B227" s="270"/>
      <c r="C227" s="243"/>
      <c r="D227" s="243"/>
      <c r="E227" s="276"/>
      <c r="F227" s="271" t="s">
        <v>95</v>
      </c>
      <c r="G227" s="271" t="s">
        <v>96</v>
      </c>
      <c r="H227" s="389" t="s">
        <v>252</v>
      </c>
      <c r="I227" s="390"/>
      <c r="J227" s="387" t="s">
        <v>303</v>
      </c>
      <c r="K227" s="305"/>
      <c r="L227" s="272"/>
      <c r="M227" s="175"/>
    </row>
    <row r="228" spans="2:13" ht="27.75" customHeight="1">
      <c r="B228" s="370" t="s">
        <v>210</v>
      </c>
      <c r="C228" s="371"/>
      <c r="D228" s="273"/>
      <c r="E228" s="281"/>
      <c r="F228" s="274" t="s">
        <v>211</v>
      </c>
      <c r="G228" s="274" t="s">
        <v>211</v>
      </c>
      <c r="H228" s="391"/>
      <c r="I228" s="392"/>
      <c r="J228" s="388"/>
      <c r="K228" s="317" t="s">
        <v>257</v>
      </c>
      <c r="L228" s="275"/>
      <c r="M228" s="175"/>
    </row>
    <row r="229" spans="1:13" ht="15" customHeight="1">
      <c r="A229" s="171"/>
      <c r="B229" s="318"/>
      <c r="C229" s="319"/>
      <c r="D229" s="166"/>
      <c r="E229" s="320"/>
      <c r="F229" s="322" t="s">
        <v>302</v>
      </c>
      <c r="G229" s="322" t="s">
        <v>302</v>
      </c>
      <c r="H229" s="393" t="s">
        <v>302</v>
      </c>
      <c r="I229" s="394"/>
      <c r="J229" s="322" t="s">
        <v>302</v>
      </c>
      <c r="K229" s="321"/>
      <c r="L229" s="246"/>
      <c r="M229" s="175"/>
    </row>
    <row r="230" spans="1:13" ht="15" customHeight="1">
      <c r="A230" s="171"/>
      <c r="B230" s="300"/>
      <c r="C230" s="246"/>
      <c r="D230" s="188"/>
      <c r="E230" s="188"/>
      <c r="F230" s="244"/>
      <c r="G230" s="245"/>
      <c r="H230" s="301"/>
      <c r="I230" s="302"/>
      <c r="J230" s="303"/>
      <c r="K230" s="304"/>
      <c r="L230" s="246"/>
      <c r="M230" s="175"/>
    </row>
    <row r="231" spans="1:13" ht="15" customHeight="1">
      <c r="A231" s="171"/>
      <c r="B231" s="277">
        <v>1</v>
      </c>
      <c r="C231" s="313" t="s">
        <v>209</v>
      </c>
      <c r="D231" s="313"/>
      <c r="E231" s="313"/>
      <c r="F231" s="278">
        <v>5000</v>
      </c>
      <c r="G231" s="279">
        <v>5000</v>
      </c>
      <c r="H231" s="280">
        <v>0</v>
      </c>
      <c r="I231" s="281"/>
      <c r="J231" s="282" t="s">
        <v>255</v>
      </c>
      <c r="K231" s="283" t="s">
        <v>254</v>
      </c>
      <c r="L231" s="284"/>
      <c r="M231" s="175"/>
    </row>
    <row r="232" spans="2:13" ht="15" customHeight="1">
      <c r="B232" s="277">
        <v>2</v>
      </c>
      <c r="C232" s="313" t="s">
        <v>208</v>
      </c>
      <c r="D232" s="313"/>
      <c r="E232" s="313"/>
      <c r="F232" s="278">
        <v>2500</v>
      </c>
      <c r="G232" s="279">
        <v>0</v>
      </c>
      <c r="H232" s="280">
        <v>0</v>
      </c>
      <c r="I232" s="281"/>
      <c r="J232" s="284" t="s">
        <v>256</v>
      </c>
      <c r="K232" s="283" t="s">
        <v>253</v>
      </c>
      <c r="L232" s="284"/>
      <c r="M232" s="175"/>
    </row>
    <row r="233" spans="2:13" ht="15" customHeight="1">
      <c r="B233" s="277">
        <v>3</v>
      </c>
      <c r="C233" s="313" t="s">
        <v>97</v>
      </c>
      <c r="D233" s="313"/>
      <c r="E233" s="313"/>
      <c r="F233" s="278">
        <v>1500</v>
      </c>
      <c r="G233" s="279">
        <v>1560</v>
      </c>
      <c r="H233" s="280">
        <f>F233-G233</f>
        <v>-60</v>
      </c>
      <c r="I233" s="285">
        <f>H233/F233</f>
        <v>-0.04</v>
      </c>
      <c r="J233" s="282" t="s">
        <v>255</v>
      </c>
      <c r="K233" s="283" t="s">
        <v>254</v>
      </c>
      <c r="L233" s="284"/>
      <c r="M233" s="175"/>
    </row>
    <row r="234" spans="2:13" ht="15" customHeight="1">
      <c r="B234" s="277">
        <v>4</v>
      </c>
      <c r="C234" s="313" t="s">
        <v>207</v>
      </c>
      <c r="D234" s="313"/>
      <c r="E234" s="313"/>
      <c r="F234" s="278">
        <v>884.1</v>
      </c>
      <c r="G234" s="279">
        <v>824</v>
      </c>
      <c r="H234" s="280">
        <f>F234-G234</f>
        <v>60.10000000000002</v>
      </c>
      <c r="I234" s="285">
        <f>H234/F234</f>
        <v>0.06797873543716776</v>
      </c>
      <c r="J234" s="282" t="s">
        <v>255</v>
      </c>
      <c r="K234" s="283" t="s">
        <v>254</v>
      </c>
      <c r="L234" s="284"/>
      <c r="M234" s="175"/>
    </row>
    <row r="235" spans="2:13" ht="15" customHeight="1">
      <c r="B235" s="277"/>
      <c r="C235" s="260"/>
      <c r="D235" s="260"/>
      <c r="E235" s="260"/>
      <c r="F235" s="278"/>
      <c r="G235" s="286"/>
      <c r="H235" s="280"/>
      <c r="I235" s="281"/>
      <c r="J235" s="287"/>
      <c r="K235" s="288"/>
      <c r="L235" s="289"/>
      <c r="M235" s="175"/>
    </row>
    <row r="236" spans="2:13" ht="15" customHeight="1">
      <c r="B236" s="378" t="s">
        <v>107</v>
      </c>
      <c r="C236" s="379"/>
      <c r="D236" s="247"/>
      <c r="E236" s="247"/>
      <c r="F236" s="290">
        <f>SUM(F231:F235)</f>
        <v>9884.1</v>
      </c>
      <c r="G236" s="291">
        <f>SUM(G231:G235)</f>
        <v>7384</v>
      </c>
      <c r="H236" s="293"/>
      <c r="I236" s="247"/>
      <c r="J236" s="294"/>
      <c r="K236" s="295"/>
      <c r="L236" s="296"/>
      <c r="M236" s="175"/>
    </row>
    <row r="237" spans="2:13" ht="36.75" customHeight="1">
      <c r="B237" s="175" t="s">
        <v>99</v>
      </c>
      <c r="C237" s="380" t="s">
        <v>98</v>
      </c>
      <c r="D237" s="381"/>
      <c r="E237" s="381"/>
      <c r="F237" s="381"/>
      <c r="G237" s="381"/>
      <c r="H237" s="381"/>
      <c r="I237" s="381"/>
      <c r="J237" s="381"/>
      <c r="K237" s="381"/>
      <c r="L237" s="381"/>
      <c r="M237" s="175"/>
    </row>
    <row r="238" spans="2:13" ht="22.5" customHeight="1">
      <c r="B238" s="165" t="s">
        <v>258</v>
      </c>
      <c r="C238" s="297" t="s">
        <v>304</v>
      </c>
      <c r="M238" s="175"/>
    </row>
    <row r="239" spans="1:12" ht="18.75" customHeight="1">
      <c r="A239" s="168" t="s">
        <v>63</v>
      </c>
      <c r="B239" s="178" t="s">
        <v>60</v>
      </c>
      <c r="H239" s="171"/>
      <c r="I239" s="171"/>
      <c r="J239" s="171"/>
      <c r="K239" s="171"/>
      <c r="L239" s="171"/>
    </row>
    <row r="240" spans="1:12" ht="13.5" customHeight="1">
      <c r="A240" s="168"/>
      <c r="B240" s="178"/>
      <c r="C240" s="171"/>
      <c r="D240" s="171"/>
      <c r="E240" s="171"/>
      <c r="F240" s="171"/>
      <c r="G240" s="171"/>
      <c r="H240" s="171"/>
      <c r="I240" s="171"/>
      <c r="J240" s="171"/>
      <c r="K240" s="171"/>
      <c r="L240" s="171"/>
    </row>
    <row r="241" spans="2:12" ht="15" customHeight="1">
      <c r="B241" s="376" t="s">
        <v>212</v>
      </c>
      <c r="C241" s="376"/>
      <c r="D241" s="376"/>
      <c r="E241" s="376"/>
      <c r="F241" s="376"/>
      <c r="G241" s="376"/>
      <c r="H241" s="376"/>
      <c r="I241" s="376"/>
      <c r="J241" s="376"/>
      <c r="K241" s="376"/>
      <c r="L241" s="376"/>
    </row>
    <row r="242" spans="2:12" ht="12" customHeight="1">
      <c r="B242" s="376"/>
      <c r="C242" s="376"/>
      <c r="D242" s="376"/>
      <c r="E242" s="376"/>
      <c r="F242" s="376"/>
      <c r="G242" s="376"/>
      <c r="H242" s="376"/>
      <c r="I242" s="376"/>
      <c r="J242" s="376"/>
      <c r="K242" s="376"/>
      <c r="L242" s="376"/>
    </row>
    <row r="244" spans="1:12" ht="12" customHeight="1">
      <c r="A244" s="168" t="s">
        <v>65</v>
      </c>
      <c r="B244" s="248" t="s">
        <v>62</v>
      </c>
      <c r="C244" s="175"/>
      <c r="D244" s="175"/>
      <c r="E244" s="175"/>
      <c r="F244" s="175"/>
      <c r="G244" s="175"/>
      <c r="H244" s="175"/>
      <c r="I244" s="175"/>
      <c r="J244" s="175"/>
      <c r="K244" s="175"/>
      <c r="L244" s="175"/>
    </row>
    <row r="245" spans="1:12" ht="12" customHeight="1">
      <c r="A245" s="168"/>
      <c r="B245" s="248"/>
      <c r="C245" s="175"/>
      <c r="D245" s="175"/>
      <c r="E245" s="175"/>
      <c r="F245" s="175"/>
      <c r="G245" s="175"/>
      <c r="H245" s="175"/>
      <c r="I245" s="175"/>
      <c r="J245" s="175"/>
      <c r="K245" s="175"/>
      <c r="L245" s="175"/>
    </row>
    <row r="246" spans="2:12" ht="12" customHeight="1">
      <c r="B246" s="333" t="s">
        <v>69</v>
      </c>
      <c r="C246" s="333"/>
      <c r="D246" s="333"/>
      <c r="E246" s="333"/>
      <c r="F246" s="333"/>
      <c r="G246" s="333"/>
      <c r="H246" s="333"/>
      <c r="I246" s="333"/>
      <c r="J246" s="333"/>
      <c r="K246" s="333"/>
      <c r="L246" s="333"/>
    </row>
    <row r="247" spans="2:12" ht="17.25" customHeight="1">
      <c r="B247" s="333"/>
      <c r="C247" s="333"/>
      <c r="D247" s="333"/>
      <c r="E247" s="333"/>
      <c r="F247" s="333"/>
      <c r="G247" s="333"/>
      <c r="H247" s="333"/>
      <c r="I247" s="333"/>
      <c r="J247" s="333"/>
      <c r="K247" s="333"/>
      <c r="L247" s="333"/>
    </row>
    <row r="248" spans="2:12" ht="12" customHeight="1">
      <c r="B248" s="175"/>
      <c r="C248" s="175"/>
      <c r="D248" s="175"/>
      <c r="E248" s="175"/>
      <c r="F248" s="175"/>
      <c r="G248" s="175"/>
      <c r="H248" s="175"/>
      <c r="I248" s="175"/>
      <c r="J248" s="175"/>
      <c r="K248" s="175"/>
      <c r="L248" s="175"/>
    </row>
    <row r="249" spans="1:12" ht="12" customHeight="1">
      <c r="A249" s="168" t="s">
        <v>100</v>
      </c>
      <c r="B249" s="178" t="s">
        <v>64</v>
      </c>
      <c r="C249" s="185"/>
      <c r="D249" s="185"/>
      <c r="E249" s="185"/>
      <c r="F249" s="185"/>
      <c r="G249" s="185"/>
      <c r="H249" s="185"/>
      <c r="I249" s="185"/>
      <c r="J249" s="185"/>
      <c r="K249" s="185"/>
      <c r="L249" s="185"/>
    </row>
    <row r="250" spans="1:12" ht="12" customHeight="1">
      <c r="A250" s="168"/>
      <c r="B250" s="178"/>
      <c r="C250" s="185"/>
      <c r="D250" s="185"/>
      <c r="E250" s="185"/>
      <c r="F250" s="185"/>
      <c r="G250" s="185"/>
      <c r="H250" s="185"/>
      <c r="I250" s="185"/>
      <c r="J250" s="185"/>
      <c r="K250" s="185"/>
      <c r="L250" s="185"/>
    </row>
    <row r="251" spans="2:12" ht="12" customHeight="1">
      <c r="B251" s="307" t="s">
        <v>213</v>
      </c>
      <c r="C251" s="377"/>
      <c r="D251" s="377"/>
      <c r="E251" s="377"/>
      <c r="F251" s="377"/>
      <c r="G251" s="377"/>
      <c r="H251" s="377"/>
      <c r="I251" s="377"/>
      <c r="J251" s="377"/>
      <c r="K251" s="377"/>
      <c r="L251" s="377"/>
    </row>
    <row r="252" spans="2:12" ht="16.5" customHeight="1">
      <c r="B252" s="377"/>
      <c r="C252" s="377"/>
      <c r="D252" s="377"/>
      <c r="E252" s="377"/>
      <c r="F252" s="377"/>
      <c r="G252" s="377"/>
      <c r="H252" s="377"/>
      <c r="I252" s="377"/>
      <c r="J252" s="377"/>
      <c r="K252" s="377"/>
      <c r="L252" s="377"/>
    </row>
    <row r="254" spans="1:2" ht="15">
      <c r="A254" s="168" t="s">
        <v>106</v>
      </c>
      <c r="B254" s="178" t="s">
        <v>111</v>
      </c>
    </row>
    <row r="255" spans="1:2" ht="15">
      <c r="A255" s="168"/>
      <c r="B255" s="178"/>
    </row>
    <row r="256" spans="2:12" ht="15">
      <c r="B256" s="315" t="s">
        <v>226</v>
      </c>
      <c r="C256" s="315"/>
      <c r="D256" s="315"/>
      <c r="E256" s="315"/>
      <c r="F256" s="315"/>
      <c r="G256" s="315"/>
      <c r="H256" s="315"/>
      <c r="I256" s="315"/>
      <c r="J256" s="315"/>
      <c r="K256" s="315"/>
      <c r="L256" s="315"/>
    </row>
    <row r="258" spans="1:12" ht="12.75" customHeight="1" hidden="1">
      <c r="A258" s="168"/>
      <c r="B258" s="374"/>
      <c r="C258" s="374"/>
      <c r="D258" s="374"/>
      <c r="E258" s="374"/>
      <c r="F258" s="374"/>
      <c r="G258" s="374"/>
      <c r="H258" s="374"/>
      <c r="I258" s="374"/>
      <c r="J258" s="374"/>
      <c r="K258" s="374"/>
      <c r="L258" s="374"/>
    </row>
    <row r="259" spans="2:12" ht="12.75" customHeight="1" hidden="1">
      <c r="B259" s="374"/>
      <c r="C259" s="374"/>
      <c r="D259" s="374"/>
      <c r="E259" s="374"/>
      <c r="F259" s="374"/>
      <c r="G259" s="374"/>
      <c r="H259" s="374"/>
      <c r="I259" s="374"/>
      <c r="J259" s="374"/>
      <c r="K259" s="374"/>
      <c r="L259" s="374"/>
    </row>
    <row r="260" ht="0.75" customHeight="1"/>
    <row r="261" spans="1:2" ht="15">
      <c r="A261" s="168" t="s">
        <v>216</v>
      </c>
      <c r="B261" s="178" t="s">
        <v>66</v>
      </c>
    </row>
    <row r="262" ht="10.5" customHeight="1"/>
    <row r="263" spans="2:3" ht="15">
      <c r="B263" s="165" t="s">
        <v>77</v>
      </c>
      <c r="C263" s="249" t="s">
        <v>67</v>
      </c>
    </row>
    <row r="265" spans="3:12" ht="12.75" customHeight="1">
      <c r="C265" s="334" t="s">
        <v>291</v>
      </c>
      <c r="D265" s="334"/>
      <c r="E265" s="334"/>
      <c r="F265" s="334"/>
      <c r="G265" s="334"/>
      <c r="H265" s="334"/>
      <c r="I265" s="334"/>
      <c r="J265" s="334"/>
      <c r="K265" s="334"/>
      <c r="L265" s="334"/>
    </row>
    <row r="266" spans="3:12" ht="14.25" customHeight="1">
      <c r="C266" s="334"/>
      <c r="D266" s="334"/>
      <c r="E266" s="334"/>
      <c r="F266" s="334"/>
      <c r="G266" s="334"/>
      <c r="H266" s="334"/>
      <c r="I266" s="334"/>
      <c r="J266" s="334"/>
      <c r="K266" s="334"/>
      <c r="L266" s="334"/>
    </row>
    <row r="267" ht="6" customHeight="1" hidden="1"/>
    <row r="268" spans="3:12" ht="15" customHeight="1">
      <c r="C268" s="169"/>
      <c r="D268" s="169"/>
      <c r="E268" s="169"/>
      <c r="F268" s="169"/>
      <c r="G268" s="324" t="s">
        <v>102</v>
      </c>
      <c r="H268" s="324"/>
      <c r="I268" s="324"/>
      <c r="J268" s="221"/>
      <c r="K268" s="373" t="s">
        <v>101</v>
      </c>
      <c r="L268" s="373"/>
    </row>
    <row r="269" spans="3:12" ht="15.75" customHeight="1">
      <c r="C269" s="169"/>
      <c r="D269" s="169"/>
      <c r="E269" s="169"/>
      <c r="F269" s="169"/>
      <c r="G269" s="324" t="s">
        <v>214</v>
      </c>
      <c r="H269" s="324"/>
      <c r="I269" s="324"/>
      <c r="J269" s="221"/>
      <c r="K269" s="373" t="s">
        <v>215</v>
      </c>
      <c r="L269" s="373"/>
    </row>
    <row r="270" spans="8:12" ht="15">
      <c r="H270" s="169"/>
      <c r="I270" s="221" t="s">
        <v>116</v>
      </c>
      <c r="J270" s="221"/>
      <c r="K270" s="221"/>
      <c r="L270" s="183" t="s">
        <v>116</v>
      </c>
    </row>
    <row r="271" spans="3:12" ht="15">
      <c r="C271" s="383"/>
      <c r="D271" s="383"/>
      <c r="E271" s="383"/>
      <c r="F271" s="383"/>
      <c r="G271" s="383"/>
      <c r="H271" s="169"/>
      <c r="I271" s="221"/>
      <c r="J271" s="221"/>
      <c r="K271" s="221"/>
      <c r="L271" s="221"/>
    </row>
    <row r="272" spans="3:12" ht="15">
      <c r="C272" s="372" t="s">
        <v>246</v>
      </c>
      <c r="D272" s="372"/>
      <c r="E272" s="372"/>
      <c r="F272" s="372"/>
      <c r="G272" s="372"/>
      <c r="H272" s="169"/>
      <c r="I272" s="233">
        <f>CIS!F41</f>
        <v>-444688</v>
      </c>
      <c r="J272" s="233"/>
      <c r="K272" s="250"/>
      <c r="L272" s="182">
        <f>CIS!J41</f>
        <v>573654</v>
      </c>
    </row>
    <row r="273" spans="3:12" ht="15">
      <c r="C273" s="372" t="s">
        <v>103</v>
      </c>
      <c r="D273" s="372"/>
      <c r="E273" s="372"/>
      <c r="F273" s="372"/>
      <c r="G273" s="372"/>
      <c r="H273" s="169"/>
      <c r="I273" s="250">
        <v>163000000</v>
      </c>
      <c r="J273" s="250"/>
      <c r="K273" s="386">
        <f>CBS!H33/0.1</f>
        <v>163000000</v>
      </c>
      <c r="L273" s="386"/>
    </row>
    <row r="274" spans="3:12" ht="15">
      <c r="C274" s="372"/>
      <c r="D274" s="372"/>
      <c r="E274" s="372"/>
      <c r="F274" s="372"/>
      <c r="G274" s="372"/>
      <c r="H274" s="169"/>
      <c r="I274" s="169"/>
      <c r="J274" s="169"/>
      <c r="K274" s="169"/>
      <c r="L274" s="251"/>
    </row>
    <row r="275" spans="3:12" ht="21" customHeight="1">
      <c r="C275" s="382" t="s">
        <v>104</v>
      </c>
      <c r="D275" s="382"/>
      <c r="E275" s="382"/>
      <c r="F275" s="382"/>
      <c r="G275" s="382"/>
      <c r="H275" s="223"/>
      <c r="I275" s="252">
        <f>I272/I273*100</f>
        <v>-0.2728147239263804</v>
      </c>
      <c r="J275" s="252"/>
      <c r="K275" s="253"/>
      <c r="L275" s="254">
        <f>L272/K273*100</f>
        <v>0.35193496932515334</v>
      </c>
    </row>
    <row r="276" spans="9:10" ht="4.5" customHeight="1">
      <c r="I276" s="188"/>
      <c r="J276" s="188"/>
    </row>
    <row r="277" spans="2:3" ht="14.25" customHeight="1">
      <c r="B277" s="165" t="s">
        <v>78</v>
      </c>
      <c r="C277" s="249" t="s">
        <v>68</v>
      </c>
    </row>
    <row r="278" ht="6.75" customHeight="1"/>
    <row r="279" spans="3:12" ht="15">
      <c r="C279" s="333" t="s">
        <v>80</v>
      </c>
      <c r="D279" s="333"/>
      <c r="E279" s="333"/>
      <c r="F279" s="333"/>
      <c r="G279" s="333"/>
      <c r="H279" s="333"/>
      <c r="I279" s="333"/>
      <c r="J279" s="333"/>
      <c r="K279" s="333"/>
      <c r="L279" s="333"/>
    </row>
    <row r="280" ht="6" customHeight="1"/>
    <row r="281" spans="1:12" ht="14.25" customHeight="1">
      <c r="A281" s="168" t="s">
        <v>284</v>
      </c>
      <c r="B281" s="311" t="s">
        <v>217</v>
      </c>
      <c r="C281" s="311"/>
      <c r="D281" s="311"/>
      <c r="E281" s="311"/>
      <c r="F281" s="311"/>
      <c r="G281" s="311"/>
      <c r="H281" s="311"/>
      <c r="I281" s="311"/>
      <c r="J281" s="311"/>
      <c r="K281" s="311"/>
      <c r="L281" s="311"/>
    </row>
    <row r="282" ht="12" customHeight="1"/>
    <row r="283" spans="2:12" ht="29.25" customHeight="1">
      <c r="B283" s="334" t="s">
        <v>292</v>
      </c>
      <c r="C283" s="334"/>
      <c r="D283" s="334"/>
      <c r="E283" s="334"/>
      <c r="F283" s="334"/>
      <c r="G283" s="334"/>
      <c r="H283" s="334"/>
      <c r="I283" s="334"/>
      <c r="J283" s="334"/>
      <c r="K283" s="334"/>
      <c r="L283" s="334"/>
    </row>
    <row r="284" spans="2:12" ht="15">
      <c r="B284" s="171"/>
      <c r="C284" s="171"/>
      <c r="D284" s="171"/>
      <c r="E284" s="171"/>
      <c r="F284" s="171"/>
      <c r="G284" s="171"/>
      <c r="H284" s="171"/>
      <c r="I284" s="171"/>
      <c r="J284" s="171"/>
      <c r="K284" s="171"/>
      <c r="L284" s="171"/>
    </row>
    <row r="290" ht="15">
      <c r="A290" s="168"/>
    </row>
    <row r="291" ht="10.5" customHeight="1"/>
    <row r="292" ht="13.5" customHeight="1"/>
    <row r="296" ht="15">
      <c r="A296" s="168"/>
    </row>
    <row r="297" ht="10.5" customHeight="1"/>
    <row r="301" ht="15">
      <c r="A301" s="168"/>
    </row>
    <row r="302" ht="10.5" customHeight="1"/>
    <row r="306" ht="15">
      <c r="A306" s="168"/>
    </row>
    <row r="307" ht="10.5" customHeight="1"/>
    <row r="312" ht="15">
      <c r="A312" s="168"/>
    </row>
    <row r="313" ht="10.5" customHeight="1"/>
    <row r="318" ht="15">
      <c r="A318" s="168"/>
    </row>
    <row r="319" ht="10.5" customHeight="1"/>
    <row r="322" spans="2:12" ht="15">
      <c r="B322" s="185"/>
      <c r="C322" s="185"/>
      <c r="D322" s="185"/>
      <c r="E322" s="185"/>
      <c r="F322" s="185"/>
      <c r="G322" s="185"/>
      <c r="H322" s="185"/>
      <c r="I322" s="185"/>
      <c r="J322" s="185"/>
      <c r="K322" s="185"/>
      <c r="L322" s="185"/>
    </row>
    <row r="323" spans="2:12" ht="15">
      <c r="B323" s="185"/>
      <c r="C323" s="185"/>
      <c r="D323" s="185"/>
      <c r="E323" s="185"/>
      <c r="F323" s="185"/>
      <c r="G323" s="185"/>
      <c r="H323" s="185"/>
      <c r="I323" s="185"/>
      <c r="J323" s="185"/>
      <c r="K323" s="185"/>
      <c r="L323" s="185"/>
    </row>
    <row r="324" s="255" customFormat="1" ht="14.25"/>
    <row r="325" s="255" customFormat="1" ht="14.25"/>
    <row r="326" s="255" customFormat="1" ht="14.25"/>
    <row r="327" s="255" customFormat="1" ht="14.25"/>
    <row r="328" s="255" customFormat="1" ht="14.25"/>
    <row r="329" s="255" customFormat="1" ht="14.25"/>
    <row r="330" s="255" customFormat="1" ht="14.25"/>
    <row r="331" s="255" customFormat="1" ht="14.25"/>
    <row r="332" s="255" customFormat="1" ht="14.25"/>
    <row r="333" s="255" customFormat="1" ht="14.25"/>
    <row r="334" s="255" customFormat="1" ht="14.25"/>
    <row r="335" s="255" customFormat="1" ht="14.25"/>
    <row r="336" s="255" customFormat="1" ht="14.25"/>
    <row r="337" s="255" customFormat="1" ht="14.25"/>
    <row r="338" s="255" customFormat="1" ht="14.25"/>
    <row r="339" s="255" customFormat="1" ht="14.25"/>
    <row r="340" s="255" customFormat="1" ht="14.25"/>
    <row r="341" s="255" customFormat="1" ht="14.25"/>
    <row r="342" s="255" customFormat="1" ht="14.25"/>
    <row r="343" s="255" customFormat="1" ht="14.25"/>
    <row r="344" s="255" customFormat="1" ht="14.25"/>
    <row r="345" s="255" customFormat="1" ht="14.25"/>
    <row r="346" s="255" customFormat="1" ht="14.25"/>
    <row r="347" s="255" customFormat="1" ht="14.25"/>
    <row r="348" s="255" customFormat="1" ht="14.25"/>
    <row r="349" s="255" customFormat="1" ht="14.25"/>
    <row r="350" s="255" customFormat="1" ht="14.25"/>
    <row r="351" s="255" customFormat="1" ht="14.25"/>
    <row r="352" s="255" customFormat="1" ht="14.25"/>
    <row r="353" s="255" customFormat="1" ht="14.25"/>
    <row r="354" s="255" customFormat="1" ht="14.25"/>
    <row r="355" s="255" customFormat="1" ht="14.25"/>
    <row r="356" s="255" customFormat="1" ht="14.25"/>
    <row r="357" s="255" customFormat="1" ht="14.25"/>
    <row r="358" s="255" customFormat="1" ht="14.25"/>
    <row r="359" s="255" customFormat="1" ht="14.25"/>
    <row r="360" s="255" customFormat="1" ht="14.25"/>
    <row r="361" s="255" customFormat="1" ht="14.25"/>
    <row r="362" s="255" customFormat="1" ht="14.25"/>
    <row r="363" s="255" customFormat="1" ht="14.25"/>
    <row r="364" s="255" customFormat="1" ht="14.25"/>
    <row r="365" s="255" customFormat="1" ht="14.25"/>
    <row r="366" s="255" customFormat="1" ht="14.25"/>
    <row r="367" s="255" customFormat="1" ht="14.25"/>
    <row r="368" s="255" customFormat="1" ht="14.25"/>
    <row r="369" s="255" customFormat="1" ht="14.25"/>
    <row r="370" s="255" customFormat="1" ht="14.25"/>
    <row r="371" s="255" customFormat="1" ht="14.25"/>
    <row r="372" s="255" customFormat="1" ht="14.25"/>
    <row r="373" s="255" customFormat="1" ht="14.25"/>
    <row r="374" s="255" customFormat="1" ht="14.25"/>
    <row r="375" s="255" customFormat="1" ht="14.25"/>
    <row r="376" s="255" customFormat="1" ht="14.25"/>
    <row r="377" s="255" customFormat="1" ht="14.25"/>
    <row r="378" s="255" customFormat="1" ht="14.25"/>
    <row r="379" s="255" customFormat="1" ht="14.25"/>
    <row r="380" s="255" customFormat="1" ht="14.25"/>
    <row r="381" s="255" customFormat="1" ht="14.25"/>
    <row r="382" s="255" customFormat="1" ht="14.25"/>
    <row r="383" s="255" customFormat="1" ht="14.25"/>
    <row r="384" s="255" customFormat="1" ht="14.25"/>
    <row r="385" s="255" customFormat="1" ht="14.25"/>
    <row r="386" s="255" customFormat="1" ht="14.25"/>
    <row r="387" s="255" customFormat="1" ht="14.25"/>
    <row r="388" s="255" customFormat="1" ht="14.25"/>
    <row r="389" s="255" customFormat="1" ht="14.25"/>
    <row r="390" s="255" customFormat="1" ht="14.25"/>
    <row r="391" s="255" customFormat="1" ht="14.25"/>
    <row r="392" s="255" customFormat="1" ht="14.25"/>
    <row r="393" s="255" customFormat="1" ht="14.25"/>
    <row r="394" s="255" customFormat="1" ht="14.25"/>
    <row r="395" s="255" customFormat="1" ht="14.25"/>
    <row r="396" s="255" customFormat="1" ht="14.25"/>
    <row r="397" s="255" customFormat="1" ht="14.25"/>
    <row r="398" s="255" customFormat="1" ht="14.25"/>
    <row r="399" s="255" customFormat="1" ht="14.25"/>
    <row r="400" s="255" customFormat="1" ht="14.25"/>
    <row r="401" s="255" customFormat="1" ht="14.25"/>
    <row r="402" s="255" customFormat="1" ht="14.25"/>
    <row r="403" s="255" customFormat="1" ht="14.25"/>
    <row r="404" s="255" customFormat="1" ht="14.25"/>
    <row r="405" s="255" customFormat="1" ht="14.25"/>
    <row r="406" s="255" customFormat="1" ht="14.25"/>
    <row r="407" s="255" customFormat="1" ht="14.25"/>
    <row r="408" s="255" customFormat="1" ht="14.25"/>
    <row r="409" s="255" customFormat="1" ht="14.25"/>
    <row r="410" s="255" customFormat="1" ht="14.25"/>
    <row r="411" s="255" customFormat="1" ht="14.25"/>
    <row r="412" s="255" customFormat="1" ht="14.25"/>
    <row r="413" s="255" customFormat="1" ht="14.25"/>
    <row r="414" s="255" customFormat="1" ht="14.25"/>
    <row r="415" s="255" customFormat="1" ht="14.25"/>
    <row r="416" s="255" customFormat="1" ht="14.25"/>
    <row r="417" s="255" customFormat="1" ht="14.25"/>
    <row r="418" s="255" customFormat="1" ht="14.25"/>
    <row r="419" s="255" customFormat="1" ht="14.25"/>
    <row r="420" s="255" customFormat="1" ht="14.25"/>
    <row r="421" s="255" customFormat="1" ht="14.25"/>
    <row r="422" s="255" customFormat="1" ht="14.25"/>
    <row r="423" s="255" customFormat="1" ht="14.25"/>
    <row r="424" s="255" customFormat="1" ht="14.25"/>
    <row r="425" s="255" customFormat="1" ht="14.25"/>
    <row r="426" s="255" customFormat="1" ht="14.25"/>
    <row r="427" s="255" customFormat="1" ht="14.25"/>
    <row r="428" s="255" customFormat="1" ht="14.25"/>
    <row r="429" s="255" customFormat="1" ht="14.25"/>
    <row r="430" s="255" customFormat="1" ht="14.25"/>
    <row r="431" s="255" customFormat="1" ht="14.25"/>
    <row r="432" s="255" customFormat="1" ht="14.25"/>
    <row r="433" s="255" customFormat="1" ht="14.25"/>
    <row r="434" s="255" customFormat="1" ht="14.25"/>
    <row r="435" s="255" customFormat="1" ht="14.25"/>
    <row r="436" s="255" customFormat="1" ht="14.25"/>
    <row r="437" s="255" customFormat="1" ht="14.25"/>
    <row r="438" s="255" customFormat="1" ht="14.25"/>
    <row r="439" s="255" customFormat="1" ht="14.25"/>
    <row r="440" s="255" customFormat="1" ht="14.25"/>
    <row r="441" s="255" customFormat="1" ht="14.25"/>
    <row r="442" s="255" customFormat="1" ht="14.25"/>
    <row r="443" s="255" customFormat="1" ht="14.25"/>
    <row r="444" s="255" customFormat="1" ht="14.25"/>
    <row r="445" s="255" customFormat="1" ht="14.25"/>
    <row r="446" s="255" customFormat="1" ht="14.25"/>
    <row r="447" s="255" customFormat="1" ht="14.25"/>
    <row r="448" s="255" customFormat="1" ht="14.25"/>
    <row r="449" s="255" customFormat="1" ht="14.25"/>
    <row r="450" s="255" customFormat="1" ht="14.25"/>
    <row r="451" s="255" customFormat="1" ht="14.25"/>
    <row r="452" s="255" customFormat="1" ht="14.25"/>
    <row r="453" s="255" customFormat="1" ht="14.25"/>
    <row r="454" s="255" customFormat="1" ht="14.25"/>
    <row r="455" s="255" customFormat="1" ht="14.25"/>
    <row r="456" s="255" customFormat="1" ht="14.25"/>
    <row r="457" s="255" customFormat="1" ht="14.25"/>
    <row r="458" s="255" customFormat="1" ht="14.25"/>
    <row r="459" s="255" customFormat="1" ht="14.25"/>
    <row r="460" s="255" customFormat="1" ht="14.25"/>
    <row r="461" s="255" customFormat="1" ht="14.25"/>
    <row r="462" s="255" customFormat="1" ht="14.25"/>
    <row r="463" s="255" customFormat="1" ht="14.25"/>
    <row r="464" s="255" customFormat="1" ht="14.25"/>
    <row r="465" s="255" customFormat="1" ht="14.25"/>
    <row r="466" s="255" customFormat="1" ht="14.25"/>
    <row r="467" s="255" customFormat="1" ht="14.25"/>
    <row r="468" s="255" customFormat="1" ht="14.25"/>
    <row r="469" s="255" customFormat="1" ht="14.25"/>
    <row r="470" s="255" customFormat="1" ht="14.25"/>
    <row r="471" s="255" customFormat="1" ht="14.25"/>
    <row r="472" s="255" customFormat="1" ht="14.25"/>
    <row r="473" s="255" customFormat="1" ht="14.25"/>
    <row r="474" s="255" customFormat="1" ht="14.25"/>
    <row r="475" s="255" customFormat="1" ht="14.25"/>
    <row r="476" s="255" customFormat="1" ht="14.25"/>
    <row r="477" s="255" customFormat="1" ht="14.25"/>
    <row r="478" s="255" customFormat="1" ht="14.25"/>
    <row r="479" s="255" customFormat="1" ht="14.25"/>
    <row r="480" s="255" customFormat="1" ht="14.25"/>
    <row r="481" s="255" customFormat="1" ht="14.25"/>
    <row r="482" s="255" customFormat="1" ht="14.25"/>
    <row r="483" s="255" customFormat="1" ht="14.25"/>
    <row r="484" s="255" customFormat="1" ht="14.25"/>
    <row r="485" s="255" customFormat="1" ht="14.25"/>
    <row r="486" s="255" customFormat="1" ht="14.25"/>
    <row r="487" s="255" customFormat="1" ht="14.25"/>
    <row r="488" s="255" customFormat="1" ht="14.25"/>
    <row r="489" s="255" customFormat="1" ht="14.25"/>
    <row r="490" s="255" customFormat="1" ht="14.25"/>
    <row r="491" s="255" customFormat="1" ht="14.25"/>
    <row r="492" s="255" customFormat="1" ht="14.25"/>
    <row r="493" s="255" customFormat="1" ht="14.25"/>
    <row r="494" s="255" customFormat="1" ht="14.25"/>
    <row r="495" s="255" customFormat="1" ht="14.25"/>
    <row r="496" s="255" customFormat="1" ht="14.25"/>
    <row r="497" s="255" customFormat="1" ht="14.25"/>
    <row r="498" s="255" customFormat="1" ht="14.25"/>
    <row r="499" s="255" customFormat="1" ht="14.25"/>
    <row r="500" s="255" customFormat="1" ht="14.25"/>
    <row r="501" s="255" customFormat="1" ht="14.25"/>
    <row r="502" s="255" customFormat="1" ht="14.25"/>
    <row r="503" s="255" customFormat="1" ht="14.25"/>
    <row r="504" s="255" customFormat="1" ht="14.25"/>
    <row r="505" s="255" customFormat="1" ht="14.25"/>
    <row r="506" s="255" customFormat="1" ht="14.25"/>
    <row r="507" s="255" customFormat="1" ht="14.25"/>
    <row r="508" s="255" customFormat="1" ht="14.25"/>
    <row r="509" s="255" customFormat="1" ht="14.25"/>
    <row r="510" s="255" customFormat="1" ht="14.25"/>
    <row r="511" s="255" customFormat="1" ht="14.25"/>
    <row r="512" s="255" customFormat="1" ht="14.25"/>
    <row r="513" s="255" customFormat="1" ht="14.25"/>
    <row r="514" s="255" customFormat="1" ht="14.25"/>
    <row r="515" s="255" customFormat="1" ht="14.25"/>
    <row r="516" s="255" customFormat="1" ht="14.25"/>
    <row r="517" s="255" customFormat="1" ht="14.25"/>
    <row r="518" s="255" customFormat="1" ht="14.25"/>
    <row r="519" s="255" customFormat="1" ht="14.25"/>
    <row r="520" s="255" customFormat="1" ht="14.25"/>
    <row r="521" s="255" customFormat="1" ht="14.25"/>
    <row r="522" s="255" customFormat="1" ht="14.25"/>
    <row r="523" s="255" customFormat="1" ht="14.25"/>
    <row r="524" s="255" customFormat="1" ht="14.25"/>
  </sheetData>
  <mergeCells count="140">
    <mergeCell ref="H229:I229"/>
    <mergeCell ref="K78:L78"/>
    <mergeCell ref="K73:L73"/>
    <mergeCell ref="K74:L74"/>
    <mergeCell ref="K76:L76"/>
    <mergeCell ref="G76:H76"/>
    <mergeCell ref="G78:H78"/>
    <mergeCell ref="I76:J76"/>
    <mergeCell ref="I78:J78"/>
    <mergeCell ref="B146:L146"/>
    <mergeCell ref="I72:J72"/>
    <mergeCell ref="I73:J73"/>
    <mergeCell ref="I74:J74"/>
    <mergeCell ref="I75:J75"/>
    <mergeCell ref="K273:L273"/>
    <mergeCell ref="K269:L269"/>
    <mergeCell ref="J227:J228"/>
    <mergeCell ref="H227:I228"/>
    <mergeCell ref="G269:I269"/>
    <mergeCell ref="C265:L266"/>
    <mergeCell ref="G268:I268"/>
    <mergeCell ref="C272:G272"/>
    <mergeCell ref="C273:G273"/>
    <mergeCell ref="C233:E233"/>
    <mergeCell ref="B148:L148"/>
    <mergeCell ref="G185:I185"/>
    <mergeCell ref="G186:I186"/>
    <mergeCell ref="B172:L172"/>
    <mergeCell ref="B158:L158"/>
    <mergeCell ref="B183:L183"/>
    <mergeCell ref="B160:L162"/>
    <mergeCell ref="B176:L176"/>
    <mergeCell ref="B201:L202"/>
    <mergeCell ref="C231:E231"/>
    <mergeCell ref="C232:E232"/>
    <mergeCell ref="B281:L281"/>
    <mergeCell ref="B241:L242"/>
    <mergeCell ref="B251:L252"/>
    <mergeCell ref="B236:C236"/>
    <mergeCell ref="C237:L237"/>
    <mergeCell ref="C275:G275"/>
    <mergeCell ref="C271:G271"/>
    <mergeCell ref="C274:G274"/>
    <mergeCell ref="K268:L268"/>
    <mergeCell ref="B283:L283"/>
    <mergeCell ref="B62:L62"/>
    <mergeCell ref="B88:L88"/>
    <mergeCell ref="B94:L94"/>
    <mergeCell ref="B96:L96"/>
    <mergeCell ref="C279:L279"/>
    <mergeCell ref="B258:L259"/>
    <mergeCell ref="B214:L214"/>
    <mergeCell ref="B13:L14"/>
    <mergeCell ref="B256:L256"/>
    <mergeCell ref="B246:L247"/>
    <mergeCell ref="B210:L210"/>
    <mergeCell ref="B228:C228"/>
    <mergeCell ref="B159:L159"/>
    <mergeCell ref="B60:L60"/>
    <mergeCell ref="B224:L225"/>
    <mergeCell ref="B220:L220"/>
    <mergeCell ref="B151:L151"/>
    <mergeCell ref="B15:L17"/>
    <mergeCell ref="B19:L20"/>
    <mergeCell ref="B40:L40"/>
    <mergeCell ref="B21:L21"/>
    <mergeCell ref="B36:L36"/>
    <mergeCell ref="B30:L30"/>
    <mergeCell ref="C32:L32"/>
    <mergeCell ref="B22:L22"/>
    <mergeCell ref="B24:L24"/>
    <mergeCell ref="B26:L26"/>
    <mergeCell ref="C234:E234"/>
    <mergeCell ref="B218:L218"/>
    <mergeCell ref="B98:L98"/>
    <mergeCell ref="B104:L104"/>
    <mergeCell ref="B103:L103"/>
    <mergeCell ref="B105:L105"/>
    <mergeCell ref="B180:L181"/>
    <mergeCell ref="B106:L106"/>
    <mergeCell ref="B144:L144"/>
    <mergeCell ref="J120:L120"/>
    <mergeCell ref="B93:L93"/>
    <mergeCell ref="B91:L91"/>
    <mergeCell ref="B168:L168"/>
    <mergeCell ref="B110:L110"/>
    <mergeCell ref="B102:L102"/>
    <mergeCell ref="B114:L114"/>
    <mergeCell ref="B112:L112"/>
    <mergeCell ref="A115:L116"/>
    <mergeCell ref="B140:D140"/>
    <mergeCell ref="B142:D142"/>
    <mergeCell ref="B28:L28"/>
    <mergeCell ref="B49:L49"/>
    <mergeCell ref="B53:L55"/>
    <mergeCell ref="B90:L90"/>
    <mergeCell ref="B58:L58"/>
    <mergeCell ref="B44:L45"/>
    <mergeCell ref="B51:L51"/>
    <mergeCell ref="B56:L56"/>
    <mergeCell ref="B47:L47"/>
    <mergeCell ref="B48:L48"/>
    <mergeCell ref="K68:L68"/>
    <mergeCell ref="B216:L216"/>
    <mergeCell ref="B165:L166"/>
    <mergeCell ref="B170:L171"/>
    <mergeCell ref="B204:L205"/>
    <mergeCell ref="B206:L206"/>
    <mergeCell ref="B174:L174"/>
    <mergeCell ref="K185:L185"/>
    <mergeCell ref="K186:L186"/>
    <mergeCell ref="F120:I120"/>
    <mergeCell ref="I69:J69"/>
    <mergeCell ref="K69:L69"/>
    <mergeCell ref="B64:L64"/>
    <mergeCell ref="G66:H66"/>
    <mergeCell ref="G68:H68"/>
    <mergeCell ref="I66:J66"/>
    <mergeCell ref="I67:J67"/>
    <mergeCell ref="I68:J68"/>
    <mergeCell ref="K66:L66"/>
    <mergeCell ref="K67:L67"/>
    <mergeCell ref="G69:H69"/>
    <mergeCell ref="G73:H73"/>
    <mergeCell ref="G74:H74"/>
    <mergeCell ref="G75:H75"/>
    <mergeCell ref="G82:H82"/>
    <mergeCell ref="I82:J82"/>
    <mergeCell ref="K82:L82"/>
    <mergeCell ref="B79:E79"/>
    <mergeCell ref="G86:H86"/>
    <mergeCell ref="I86:J86"/>
    <mergeCell ref="K86:L86"/>
    <mergeCell ref="K75:L75"/>
    <mergeCell ref="G84:H84"/>
    <mergeCell ref="I84:J84"/>
    <mergeCell ref="K84:L84"/>
    <mergeCell ref="G83:H83"/>
    <mergeCell ref="I83:J83"/>
    <mergeCell ref="I81:J81"/>
  </mergeCells>
  <printOptions/>
  <pageMargins left="0.28" right="0.23" top="0.25" bottom="0" header="0.26" footer="0.28"/>
  <pageSetup horizontalDpi="600" verticalDpi="600" orientation="portrait" paperSize="9" scale="90" r:id="rId2"/>
  <headerFooter alignWithMargins="0">
    <oddFooter>&amp;R
</oddFooter>
  </headerFooter>
  <rowBreaks count="6" manualBreakCount="6">
    <brk id="49" max="11" man="1"/>
    <brk id="95" max="11" man="1"/>
    <brk id="114" max="11" man="1"/>
    <brk id="162" max="11" man="1"/>
    <brk id="211" max="11" man="1"/>
    <brk id="25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ksm</cp:lastModifiedBy>
  <cp:lastPrinted>2007-02-26T02:30:12Z</cp:lastPrinted>
  <dcterms:created xsi:type="dcterms:W3CDTF">2005-11-28T06:27:33Z</dcterms:created>
  <dcterms:modified xsi:type="dcterms:W3CDTF">2007-02-26T08:16:12Z</dcterms:modified>
  <cp:category/>
  <cp:version/>
  <cp:contentType/>
  <cp:contentStatus/>
</cp:coreProperties>
</file>